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ax Brackets" sheetId="1" state="visible" r:id="rId3"/>
    <sheet name="Tax Credits" sheetId="2" state="visible" r:id="rId4"/>
    <sheet name="Gross to Net" sheetId="3" state="visible" r:id="rId5"/>
    <sheet name="Box 1 vs 2 vs 3" sheetId="4" state="visible" r:id="rId6"/>
    <sheet name="Chart Data" sheetId="5" state="visible" r:id="rId7"/>
    <sheet name="Charts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<sst xmlns="http://schemas.openxmlformats.org/spreadsheetml/2006/main" count="80" uniqueCount="55">
  <si>
    <t xml:space="preserve">Netherlands Box 1 Income Tax — 2026 Brackets</t>
  </si>
  <si>
    <t xml:space="preserve">Blue = editable input cells (thresholds &amp; rates).</t>
  </si>
  <si>
    <t xml:space="preserve">Bracket</t>
  </si>
  <si>
    <t xml:space="preserve">From (€)</t>
  </si>
  <si>
    <t xml:space="preserve">To (€)</t>
  </si>
  <si>
    <t xml:space="preserve">Rate</t>
  </si>
  <si>
    <t xml:space="preserve">Note: Bracket 3 'To' is set to €10,000,000 as an effective upper bound (no real ceiling).</t>
  </si>
  <si>
    <t xml:space="preserve">Source: Belastingdienst — Box 1 tarieven 2026 (standard rate, not state-pension age).</t>
  </si>
  <si>
    <t xml:space="preserve">2026 Tax Credits (Heffingskortingen) — under AOW age</t>
  </si>
  <si>
    <t xml:space="preserve">Blue = editable input cells (breakpoints &amp; percentages).</t>
  </si>
  <si>
    <t xml:space="preserve">Algemene heffingskorting (general tax credit)</t>
  </si>
  <si>
    <t xml:space="preserve">Segment</t>
  </si>
  <si>
    <t xml:space="preserve">Max credit (€)</t>
  </si>
  <si>
    <t xml:space="preserve">Taper rate</t>
  </si>
  <si>
    <t xml:space="preserve">Up to threshold</t>
  </si>
  <si>
    <t xml:space="preserve">Tapered</t>
  </si>
  <si>
    <t xml:space="preserve">Arbeidskorting (labour tax credit)</t>
  </si>
  <si>
    <t xml:space="preserve">Base (€)</t>
  </si>
  <si>
    <t xml:space="preserve">Band 1</t>
  </si>
  <si>
    <t xml:space="preserve">Band 2</t>
  </si>
  <si>
    <t xml:space="preserve">Band 3</t>
  </si>
  <si>
    <t xml:space="preserve">Band 4 (taper)</t>
  </si>
  <si>
    <t xml:space="preserve">Source: Belastingdienst — Tabel algemene heffingskorting 2026 &amp; Tabel arbeidskorting 2026 (not yet AOW age).</t>
  </si>
  <si>
    <t xml:space="preserve">Band 1 of arbeidskorting: rate x income (no base). Bands 2-4: base + rate x (income - From).</t>
  </si>
  <si>
    <t xml:space="preserve">Above €132,920 income, arbeidskorting is €0.</t>
  </si>
  <si>
    <t xml:space="preserve">Gross Salary → Net Salary (Progressive Tax + Tax Credits, 2026)</t>
  </si>
  <si>
    <t xml:space="preserve">Blue = editable gross salary inputs. All other columns recalc automatically.</t>
  </si>
  <si>
    <t xml:space="preserve">Gross Salary (€/yr)</t>
  </si>
  <si>
    <t xml:space="preserve">Tax before credits (€)</t>
  </si>
  <si>
    <t xml:space="preserve">General credit (€)</t>
  </si>
  <si>
    <t xml:space="preserve">Labour credit (€)</t>
  </si>
  <si>
    <t xml:space="preserve">Total credits (€)</t>
  </si>
  <si>
    <t xml:space="preserve">Tax after credits (€)</t>
  </si>
  <si>
    <t xml:space="preserve">Net Salary (€/yr)</t>
  </si>
  <si>
    <t xml:space="preserve">Effective Tax Rate</t>
  </si>
  <si>
    <t xml:space="preserve">Gross (€/mo)</t>
  </si>
  <si>
    <t xml:space="preserve">Net (€/mo)</t>
  </si>
  <si>
    <t xml:space="preserve">Tax (€/mo)</t>
  </si>
  <si>
    <t xml:space="preserve">Netherlands Income Tax — Box 1, 2 &amp; 3 (2026)</t>
  </si>
  <si>
    <t xml:space="preserve">These are SEPARATE income categories, not sequential brackets — each type of income is taxed independently.</t>
  </si>
  <si>
    <t xml:space="preserve">Box 1 — Income from work &amp; home (wages, business profit)</t>
  </si>
  <si>
    <t xml:space="preserve">and above</t>
  </si>
  <si>
    <t xml:space="preserve">Box 2 — Income from a substantial shareholding (5%+ of a company: dividends, capital gains)</t>
  </si>
  <si>
    <t xml:space="preserve">Box 3 — Income from savings &amp; investments (taxed on a notional/deemed return, not actual income)</t>
  </si>
  <si>
    <t xml:space="preserve">Tax-free allowance (per person)</t>
  </si>
  <si>
    <t xml:space="preserve">Tax rate on deemed return above allowance</t>
  </si>
  <si>
    <t xml:space="preserve">Source: Belastingdienst — Box 1, Box 2 and Box 3 tarieven 2026.</t>
  </si>
  <si>
    <t xml:space="preserve">A salary alone is always Box 1 income; Box 2 only applies if you own 5%+ of a company's shares,</t>
  </si>
  <si>
    <t xml:space="preserve">and Box 3 only applies to savings/investments above the tax-free allowance. They don't 'kick in'</t>
  </si>
  <si>
    <t xml:space="preserve">at a salary threshold — they run in parallel, on different types of income, and are added together</t>
  </si>
  <si>
    <t xml:space="preserve">on your total tax bill.</t>
  </si>
  <si>
    <t xml:space="preserve">Chart Data — reduced sample (every €5,000) for readable charts</t>
  </si>
  <si>
    <t xml:space="preserve">Same formulas as 'Gross to Net', just fewer points so chart axes aren't crowded.</t>
  </si>
  <si>
    <t xml:space="preserve">Charts — Gross to Net (2026)</t>
  </si>
  <si>
    <t xml:space="preserve">Charts pull from 'Chart Data' (every €5,000, shown in €k). Update automatically if you edit inputs.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</si>
</sst>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0.00%"/>
    <numFmt numFmtId="167" formatCode="0.000%"/>
    <numFmt numFmtId="168" formatCode="0.0%"/>
    <numFmt numFmtId="169" formatCode="#,##0,\k"/>
    <numFmt numFmtId="170" formatCode="0%"/>
    <numFmt numFmtId="171" formatCode="#,##0.0,\k"/>
  </numFmts>
  <fonts count="1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i val="true"/>
      <sz val="9"/>
      <color rgb="FF666666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4"/>
      <color rgb="FF404040"/>
      <name val="Arial"/>
      <family val="2"/>
    </font>
    <font>
      <sz val="9"/>
      <color rgb="FF595959"/>
      <name val="Arial"/>
      <family val="2"/>
    </font>
    <font>
      <sz val="10"/>
      <color rgb="FF595959"/>
      <name val="Arial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F5496"/>
        <bgColor rgb="FF1F4E7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595959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C55A11"/>
      <rgbColor rgb="FF666666"/>
      <rgbColor rgb="FFB7B7B7"/>
      <rgbColor rgb="FF1F4E79"/>
      <rgbColor rgb="FF2E8B7A"/>
      <rgbColor rgb="FF003300"/>
      <rgbColor rgb="FF333300"/>
      <rgbColor rgb="FF993300"/>
      <rgbColor rgb="FF993366"/>
      <rgbColor rgb="FF2F5496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400" spc="-1" strike="noStrike">
                <a:solidFill>
                  <a:srgbClr val="404040"/>
                </a:solidFill>
                <a:latin typeface="Arial"/>
              </a:defRPr>
            </a:pPr>
            <a:r>
              <a:rPr b="1" sz="1400" spc="-1" strike="noStrike">
                <a:solidFill>
                  <a:srgbClr val="404040"/>
                </a:solidFill>
                <a:latin typeface="Arial"/>
              </a:rPr>
              <a:t>Net Salary vs. Tax After Credits by Gross Salary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'Chart Data'!G3</c:f>
              <c:strCache>
                <c:ptCount val="1"/>
                <c:pt idx="0">
                  <c:v>Net Salary (€/yr)</c:v>
                </c:pt>
              </c:strCache>
            </c:strRef>
          </c:tx>
          <c:spPr>
            <a:solidFill>
              <a:srgbClr val="1f4e79"/>
            </a:solidFill>
            <a:ln w="29880">
              <a:solidFill>
                <a:srgbClr val="1f4e79"/>
              </a:solidFill>
              <a:round/>
            </a:ln>
          </c:spPr>
          <c:marker>
            <c:symbol val="circle"/>
            <c:size val="5"/>
            <c:spPr>
              <a:solidFill>
                <a:srgbClr val="1f4e79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'Chart Data'!$A$4:$A$32</c:f>
              <c:strCache>
                <c:ptCount val="29"/>
                <c:pt idx="0">
                  <c:v>10,000</c:v>
                </c:pt>
                <c:pt idx="1">
                  <c:v>15,000</c:v>
                </c:pt>
                <c:pt idx="2">
                  <c:v>20,000</c:v>
                </c:pt>
                <c:pt idx="3">
                  <c:v>25,000</c:v>
                </c:pt>
                <c:pt idx="4">
                  <c:v>30,000</c:v>
                </c:pt>
                <c:pt idx="5">
                  <c:v>35,000</c:v>
                </c:pt>
                <c:pt idx="6">
                  <c:v>40,000</c:v>
                </c:pt>
                <c:pt idx="7">
                  <c:v>45,000</c:v>
                </c:pt>
                <c:pt idx="8">
                  <c:v>50,000</c:v>
                </c:pt>
                <c:pt idx="9">
                  <c:v>55,000</c:v>
                </c:pt>
                <c:pt idx="10">
                  <c:v>60,000</c:v>
                </c:pt>
                <c:pt idx="11">
                  <c:v>65,000</c:v>
                </c:pt>
                <c:pt idx="12">
                  <c:v>70,000</c:v>
                </c:pt>
                <c:pt idx="13">
                  <c:v>75,000</c:v>
                </c:pt>
                <c:pt idx="14">
                  <c:v>80,000</c:v>
                </c:pt>
                <c:pt idx="15">
                  <c:v>85,000</c:v>
                </c:pt>
                <c:pt idx="16">
                  <c:v>90,000</c:v>
                </c:pt>
                <c:pt idx="17">
                  <c:v>95,000</c:v>
                </c:pt>
                <c:pt idx="18">
                  <c:v>100,000</c:v>
                </c:pt>
                <c:pt idx="19">
                  <c:v>105,000</c:v>
                </c:pt>
                <c:pt idx="20">
                  <c:v>110,000</c:v>
                </c:pt>
                <c:pt idx="21">
                  <c:v>115,000</c:v>
                </c:pt>
                <c:pt idx="22">
                  <c:v>120,000</c:v>
                </c:pt>
                <c:pt idx="23">
                  <c:v>125,000</c:v>
                </c:pt>
                <c:pt idx="24">
                  <c:v>130,000</c:v>
                </c:pt>
                <c:pt idx="25">
                  <c:v>135,000</c:v>
                </c:pt>
                <c:pt idx="26">
                  <c:v>140,000</c:v>
                </c:pt>
                <c:pt idx="27">
                  <c:v>145,000</c:v>
                </c:pt>
                <c:pt idx="28">
                  <c:v>150,000</c:v>
                </c:pt>
              </c:strCache>
            </c:strRef>
          </c:cat>
          <c:val>
            <c:numRef>
              <c:f>'Chart Data'!$G$4:$G$32</c:f>
              <c:numCache>
                <c:formatCode>#,##0</c:formatCode>
                <c:ptCount val="29"/>
                <c:pt idx="0">
                  <c:v>10000</c:v>
                </c:pt>
                <c:pt idx="1">
                  <c:v>14689.62315</c:v>
                </c:pt>
                <c:pt idx="2">
                  <c:v>19452.57315</c:v>
                </c:pt>
                <c:pt idx="3">
                  <c:v>24215.52315</c:v>
                </c:pt>
                <c:pt idx="4">
                  <c:v>27754.13178</c:v>
                </c:pt>
                <c:pt idx="5">
                  <c:v>30744.23178</c:v>
                </c:pt>
                <c:pt idx="6">
                  <c:v>33714.11408</c:v>
                </c:pt>
                <c:pt idx="7">
                  <c:v>36613.71408</c:v>
                </c:pt>
                <c:pt idx="8">
                  <c:v>39140.33078</c:v>
                </c:pt>
                <c:pt idx="9">
                  <c:v>41616.93078</c:v>
                </c:pt>
                <c:pt idx="10">
                  <c:v>44093.53078</c:v>
                </c:pt>
                <c:pt idx="11">
                  <c:v>46570.13078</c:v>
                </c:pt>
                <c:pt idx="12">
                  <c:v>49046.73078</c:v>
                </c:pt>
                <c:pt idx="13">
                  <c:v>51523.33078</c:v>
                </c:pt>
                <c:pt idx="14">
                  <c:v>53912.8859</c:v>
                </c:pt>
                <c:pt idx="15">
                  <c:v>56112.3859</c:v>
                </c:pt>
                <c:pt idx="16">
                  <c:v>58311.8859</c:v>
                </c:pt>
                <c:pt idx="17">
                  <c:v>60511.3859</c:v>
                </c:pt>
                <c:pt idx="18">
                  <c:v>62710.8859</c:v>
                </c:pt>
                <c:pt idx="19">
                  <c:v>64910.3859</c:v>
                </c:pt>
                <c:pt idx="20">
                  <c:v>67109.8859</c:v>
                </c:pt>
                <c:pt idx="21">
                  <c:v>69309.3859</c:v>
                </c:pt>
                <c:pt idx="22">
                  <c:v>71508.8859</c:v>
                </c:pt>
                <c:pt idx="23">
                  <c:v>73708.3859</c:v>
                </c:pt>
                <c:pt idx="24">
                  <c:v>75907.8859</c:v>
                </c:pt>
                <c:pt idx="25">
                  <c:v>78242.8467</c:v>
                </c:pt>
                <c:pt idx="26">
                  <c:v>80767.8467</c:v>
                </c:pt>
                <c:pt idx="27">
                  <c:v>83292.8467</c:v>
                </c:pt>
                <c:pt idx="28">
                  <c:v>85817.8467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'Chart Data'!F3</c:f>
              <c:strCache>
                <c:ptCount val="1"/>
                <c:pt idx="0">
                  <c:v>Tax after credits (€)</c:v>
                </c:pt>
              </c:strCache>
            </c:strRef>
          </c:tx>
          <c:spPr>
            <a:solidFill>
              <a:srgbClr val="c55a11"/>
            </a:solidFill>
            <a:ln w="29880">
              <a:solidFill>
                <a:srgbClr val="c55a11"/>
              </a:solidFill>
              <a:round/>
            </a:ln>
          </c:spPr>
          <c:marker>
            <c:symbol val="circle"/>
            <c:size val="5"/>
            <c:spPr>
              <a:solidFill>
                <a:srgbClr val="c55a11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'Chart Data'!$A$4:$A$32</c:f>
              <c:strCache>
                <c:ptCount val="29"/>
                <c:pt idx="0">
                  <c:v>10,000</c:v>
                </c:pt>
                <c:pt idx="1">
                  <c:v>15,000</c:v>
                </c:pt>
                <c:pt idx="2">
                  <c:v>20,000</c:v>
                </c:pt>
                <c:pt idx="3">
                  <c:v>25,000</c:v>
                </c:pt>
                <c:pt idx="4">
                  <c:v>30,000</c:v>
                </c:pt>
                <c:pt idx="5">
                  <c:v>35,000</c:v>
                </c:pt>
                <c:pt idx="6">
                  <c:v>40,000</c:v>
                </c:pt>
                <c:pt idx="7">
                  <c:v>45,000</c:v>
                </c:pt>
                <c:pt idx="8">
                  <c:v>50,000</c:v>
                </c:pt>
                <c:pt idx="9">
                  <c:v>55,000</c:v>
                </c:pt>
                <c:pt idx="10">
                  <c:v>60,000</c:v>
                </c:pt>
                <c:pt idx="11">
                  <c:v>65,000</c:v>
                </c:pt>
                <c:pt idx="12">
                  <c:v>70,000</c:v>
                </c:pt>
                <c:pt idx="13">
                  <c:v>75,000</c:v>
                </c:pt>
                <c:pt idx="14">
                  <c:v>80,000</c:v>
                </c:pt>
                <c:pt idx="15">
                  <c:v>85,000</c:v>
                </c:pt>
                <c:pt idx="16">
                  <c:v>90,000</c:v>
                </c:pt>
                <c:pt idx="17">
                  <c:v>95,000</c:v>
                </c:pt>
                <c:pt idx="18">
                  <c:v>100,000</c:v>
                </c:pt>
                <c:pt idx="19">
                  <c:v>105,000</c:v>
                </c:pt>
                <c:pt idx="20">
                  <c:v>110,000</c:v>
                </c:pt>
                <c:pt idx="21">
                  <c:v>115,000</c:v>
                </c:pt>
                <c:pt idx="22">
                  <c:v>120,000</c:v>
                </c:pt>
                <c:pt idx="23">
                  <c:v>125,000</c:v>
                </c:pt>
                <c:pt idx="24">
                  <c:v>130,000</c:v>
                </c:pt>
                <c:pt idx="25">
                  <c:v>135,000</c:v>
                </c:pt>
                <c:pt idx="26">
                  <c:v>140,000</c:v>
                </c:pt>
                <c:pt idx="27">
                  <c:v>145,000</c:v>
                </c:pt>
                <c:pt idx="28">
                  <c:v>150,000</c:v>
                </c:pt>
              </c:strCache>
            </c:strRef>
          </c:cat>
          <c:val>
            <c:numRef>
              <c:f>'Chart Data'!$F$4:$F$32</c:f>
              <c:numCache>
                <c:formatCode>#,##0</c:formatCode>
                <c:ptCount val="29"/>
                <c:pt idx="0">
                  <c:v>0</c:v>
                </c:pt>
                <c:pt idx="1">
                  <c:v>310.376850000001</c:v>
                </c:pt>
                <c:pt idx="2">
                  <c:v>547.42685</c:v>
                </c:pt>
                <c:pt idx="3">
                  <c:v>784.476850000001</c:v>
                </c:pt>
                <c:pt idx="4">
                  <c:v>2245.86822</c:v>
                </c:pt>
                <c:pt idx="5">
                  <c:v>4255.76822</c:v>
                </c:pt>
                <c:pt idx="6">
                  <c:v>6285.88592</c:v>
                </c:pt>
                <c:pt idx="7">
                  <c:v>8386.28592</c:v>
                </c:pt>
                <c:pt idx="8">
                  <c:v>10859.66922</c:v>
                </c:pt>
                <c:pt idx="9">
                  <c:v>13383.06922</c:v>
                </c:pt>
                <c:pt idx="10">
                  <c:v>15906.46922</c:v>
                </c:pt>
                <c:pt idx="11">
                  <c:v>18429.86922</c:v>
                </c:pt>
                <c:pt idx="12">
                  <c:v>20953.26922</c:v>
                </c:pt>
                <c:pt idx="13">
                  <c:v>23476.66922</c:v>
                </c:pt>
                <c:pt idx="14">
                  <c:v>26087.1141</c:v>
                </c:pt>
                <c:pt idx="15">
                  <c:v>28887.6141</c:v>
                </c:pt>
                <c:pt idx="16">
                  <c:v>31688.1141</c:v>
                </c:pt>
                <c:pt idx="17">
                  <c:v>34488.6141</c:v>
                </c:pt>
                <c:pt idx="18">
                  <c:v>37289.1141</c:v>
                </c:pt>
                <c:pt idx="19">
                  <c:v>40089.6141</c:v>
                </c:pt>
                <c:pt idx="20">
                  <c:v>42890.1141</c:v>
                </c:pt>
                <c:pt idx="21">
                  <c:v>45690.6141</c:v>
                </c:pt>
                <c:pt idx="22">
                  <c:v>48491.1141</c:v>
                </c:pt>
                <c:pt idx="23">
                  <c:v>51291.6141</c:v>
                </c:pt>
                <c:pt idx="24">
                  <c:v>54092.1141</c:v>
                </c:pt>
                <c:pt idx="25">
                  <c:v>56757.1533</c:v>
                </c:pt>
                <c:pt idx="26">
                  <c:v>59232.1533</c:v>
                </c:pt>
                <c:pt idx="27">
                  <c:v>61707.1533</c:v>
                </c:pt>
                <c:pt idx="28">
                  <c:v>64182.1533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10513714"/>
        <c:axId val="71693105"/>
      </c:lineChart>
      <c:catAx>
        <c:axId val="10513714"/>
        <c:scaling>
          <c:orientation val="minMax"/>
        </c:scaling>
        <c:delete val="0"/>
        <c:axPos val="b"/>
        <c:majorGridlines>
          <c:spPr>
            <a:ln w="612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0" sz="1000" spc="-1" strike="noStrike">
                    <a:solidFill>
                      <a:srgbClr val="595959"/>
                    </a:solidFill>
                    <a:latin typeface="Arial"/>
                  </a:defRPr>
                </a:pPr>
                <a:r>
                  <a:rPr b="0" sz="1000" spc="-1" strike="noStrike">
                    <a:solidFill>
                      <a:srgbClr val="595959"/>
                    </a:solidFill>
                    <a:latin typeface="Arial"/>
                  </a:rPr>
                  <a:t>Gross Salary (€, thousands)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,\k" sourceLinked="0"/>
        <c:majorTickMark val="none"/>
        <c:minorTickMark val="none"/>
        <c:tickLblPos val="low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71693105"/>
        <c:crosses val="autoZero"/>
        <c:auto val="1"/>
        <c:lblAlgn val="ctr"/>
        <c:lblOffset val="100"/>
        <c:noMultiLvlLbl val="0"/>
      </c:catAx>
      <c:valAx>
        <c:axId val="71693105"/>
        <c:scaling>
          <c:orientation val="minMax"/>
        </c:scaling>
        <c:delete val="0"/>
        <c:axPos val="l"/>
        <c:majorGridlines>
          <c:spPr>
            <a:ln w="612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000" spc="-1" strike="noStrike">
                    <a:solidFill>
                      <a:srgbClr val="595959"/>
                    </a:solidFill>
                    <a:latin typeface="Arial"/>
                  </a:defRPr>
                </a:pPr>
                <a:r>
                  <a:rPr b="0" sz="1000" spc="-1" strike="noStrike">
                    <a:solidFill>
                      <a:srgbClr val="595959"/>
                    </a:solidFill>
                    <a:latin typeface="Arial"/>
                  </a:rPr>
                  <a:t>€ per year (thousands)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,\k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1051371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400" spc="-1" strike="noStrike">
                <a:solidFill>
                  <a:srgbClr val="404040"/>
                </a:solidFill>
                <a:latin typeface="Arial"/>
              </a:defRPr>
            </a:pPr>
            <a:r>
              <a:rPr b="1" sz="1400" spc="-1" strike="noStrike">
                <a:solidFill>
                  <a:srgbClr val="404040"/>
                </a:solidFill>
                <a:latin typeface="Arial"/>
              </a:rPr>
              <a:t>Effective Tax Rate by Gross Salary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'Chart Data'!H3</c:f>
              <c:strCache>
                <c:ptCount val="1"/>
                <c:pt idx="0">
                  <c:v>Effective Tax Rate</c:v>
                </c:pt>
              </c:strCache>
            </c:strRef>
          </c:tx>
          <c:spPr>
            <a:solidFill>
              <a:srgbClr val="2e8b7a"/>
            </a:solidFill>
            <a:ln w="29880">
              <a:solidFill>
                <a:srgbClr val="2e8b7a"/>
              </a:solidFill>
              <a:round/>
            </a:ln>
          </c:spPr>
          <c:marker>
            <c:symbol val="circle"/>
            <c:size val="5"/>
            <c:spPr>
              <a:solidFill>
                <a:srgbClr val="2e8b7a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'Chart Data'!$A$4:$A$32</c:f>
              <c:strCache>
                <c:ptCount val="29"/>
                <c:pt idx="0">
                  <c:v>10,000</c:v>
                </c:pt>
                <c:pt idx="1">
                  <c:v>15,000</c:v>
                </c:pt>
                <c:pt idx="2">
                  <c:v>20,000</c:v>
                </c:pt>
                <c:pt idx="3">
                  <c:v>25,000</c:v>
                </c:pt>
                <c:pt idx="4">
                  <c:v>30,000</c:v>
                </c:pt>
                <c:pt idx="5">
                  <c:v>35,000</c:v>
                </c:pt>
                <c:pt idx="6">
                  <c:v>40,000</c:v>
                </c:pt>
                <c:pt idx="7">
                  <c:v>45,000</c:v>
                </c:pt>
                <c:pt idx="8">
                  <c:v>50,000</c:v>
                </c:pt>
                <c:pt idx="9">
                  <c:v>55,000</c:v>
                </c:pt>
                <c:pt idx="10">
                  <c:v>60,000</c:v>
                </c:pt>
                <c:pt idx="11">
                  <c:v>65,000</c:v>
                </c:pt>
                <c:pt idx="12">
                  <c:v>70,000</c:v>
                </c:pt>
                <c:pt idx="13">
                  <c:v>75,000</c:v>
                </c:pt>
                <c:pt idx="14">
                  <c:v>80,000</c:v>
                </c:pt>
                <c:pt idx="15">
                  <c:v>85,000</c:v>
                </c:pt>
                <c:pt idx="16">
                  <c:v>90,000</c:v>
                </c:pt>
                <c:pt idx="17">
                  <c:v>95,000</c:v>
                </c:pt>
                <c:pt idx="18">
                  <c:v>100,000</c:v>
                </c:pt>
                <c:pt idx="19">
                  <c:v>105,000</c:v>
                </c:pt>
                <c:pt idx="20">
                  <c:v>110,000</c:v>
                </c:pt>
                <c:pt idx="21">
                  <c:v>115,000</c:v>
                </c:pt>
                <c:pt idx="22">
                  <c:v>120,000</c:v>
                </c:pt>
                <c:pt idx="23">
                  <c:v>125,000</c:v>
                </c:pt>
                <c:pt idx="24">
                  <c:v>130,000</c:v>
                </c:pt>
                <c:pt idx="25">
                  <c:v>135,000</c:v>
                </c:pt>
                <c:pt idx="26">
                  <c:v>140,000</c:v>
                </c:pt>
                <c:pt idx="27">
                  <c:v>145,000</c:v>
                </c:pt>
                <c:pt idx="28">
                  <c:v>150,000</c:v>
                </c:pt>
              </c:strCache>
            </c:strRef>
          </c:cat>
          <c:val>
            <c:numRef>
              <c:f>'Chart Data'!$H$4:$H$32</c:f>
              <c:numCache>
                <c:formatCode>0.00%</c:formatCode>
                <c:ptCount val="29"/>
                <c:pt idx="0">
                  <c:v>0</c:v>
                </c:pt>
                <c:pt idx="1">
                  <c:v>0.02069179</c:v>
                </c:pt>
                <c:pt idx="2">
                  <c:v>0.0273713425</c:v>
                </c:pt>
                <c:pt idx="3">
                  <c:v>0.031379074</c:v>
                </c:pt>
                <c:pt idx="4">
                  <c:v>0.074862274</c:v>
                </c:pt>
                <c:pt idx="5">
                  <c:v>0.121593377714286</c:v>
                </c:pt>
                <c:pt idx="6">
                  <c:v>0.157147148</c:v>
                </c:pt>
                <c:pt idx="7">
                  <c:v>0.186361909333333</c:v>
                </c:pt>
                <c:pt idx="8">
                  <c:v>0.2171933844</c:v>
                </c:pt>
                <c:pt idx="9">
                  <c:v>0.243328531272727</c:v>
                </c:pt>
                <c:pt idx="10">
                  <c:v>0.265107820333333</c:v>
                </c:pt>
                <c:pt idx="11">
                  <c:v>0.283536449538462</c:v>
                </c:pt>
                <c:pt idx="12">
                  <c:v>0.299332417428572</c:v>
                </c:pt>
                <c:pt idx="13">
                  <c:v>0.313022256266667</c:v>
                </c:pt>
                <c:pt idx="14">
                  <c:v>0.32608892625</c:v>
                </c:pt>
                <c:pt idx="15">
                  <c:v>0.339854283529412</c:v>
                </c:pt>
                <c:pt idx="16">
                  <c:v>0.352090156666667</c:v>
                </c:pt>
                <c:pt idx="17">
                  <c:v>0.363038043157895</c:v>
                </c:pt>
                <c:pt idx="18">
                  <c:v>0.372891141</c:v>
                </c:pt>
                <c:pt idx="19">
                  <c:v>0.381805848571429</c:v>
                </c:pt>
                <c:pt idx="20">
                  <c:v>0.389910128181818</c:v>
                </c:pt>
                <c:pt idx="21">
                  <c:v>0.397309687826087</c:v>
                </c:pt>
                <c:pt idx="22">
                  <c:v>0.4040926175</c:v>
                </c:pt>
                <c:pt idx="23">
                  <c:v>0.4103329128</c:v>
                </c:pt>
                <c:pt idx="24">
                  <c:v>0.416093185384615</c:v>
                </c:pt>
                <c:pt idx="25">
                  <c:v>0.420423357777778</c:v>
                </c:pt>
                <c:pt idx="26">
                  <c:v>0.423086809285714</c:v>
                </c:pt>
                <c:pt idx="27">
                  <c:v>0.425566574482759</c:v>
                </c:pt>
                <c:pt idx="28">
                  <c:v>0.427881022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9002099"/>
        <c:axId val="29305626"/>
      </c:lineChart>
      <c:catAx>
        <c:axId val="79002099"/>
        <c:scaling>
          <c:orientation val="minMax"/>
        </c:scaling>
        <c:delete val="0"/>
        <c:axPos val="b"/>
        <c:majorGridlines>
          <c:spPr>
            <a:ln w="612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0" sz="1000" spc="-1" strike="noStrike">
                    <a:solidFill>
                      <a:srgbClr val="595959"/>
                    </a:solidFill>
                    <a:latin typeface="Arial"/>
                  </a:defRPr>
                </a:pPr>
                <a:r>
                  <a:rPr b="0" sz="1000" spc="-1" strike="noStrike">
                    <a:solidFill>
                      <a:srgbClr val="595959"/>
                    </a:solidFill>
                    <a:latin typeface="Arial"/>
                  </a:rPr>
                  <a:t>Gross Salary (€, thousands)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,\k" sourceLinked="0"/>
        <c:majorTickMark val="none"/>
        <c:minorTickMark val="none"/>
        <c:tickLblPos val="low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29305626"/>
        <c:crosses val="autoZero"/>
        <c:auto val="1"/>
        <c:lblAlgn val="ctr"/>
        <c:lblOffset val="100"/>
        <c:noMultiLvlLbl val="0"/>
      </c:catAx>
      <c:valAx>
        <c:axId val="29305626"/>
        <c:scaling>
          <c:orientation val="minMax"/>
        </c:scaling>
        <c:delete val="0"/>
        <c:axPos val="l"/>
        <c:majorGridlines>
          <c:spPr>
            <a:ln w="612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000" spc="-1" strike="noStrike">
                    <a:solidFill>
                      <a:srgbClr val="595959"/>
                    </a:solidFill>
                    <a:latin typeface="Arial"/>
                  </a:defRPr>
                </a:pPr>
                <a:r>
                  <a:rPr b="0" sz="1000" spc="-1" strike="noStrike">
                    <a:solidFill>
                      <a:srgbClr val="595959"/>
                    </a:solidFill>
                    <a:latin typeface="Arial"/>
                  </a:rPr>
                  <a:t>Effective Tax Rate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0%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79002099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400" spc="-1" strike="noStrike">
                <a:solidFill>
                  <a:srgbClr val="404040"/>
                </a:solidFill>
                <a:latin typeface="Arial"/>
              </a:defRPr>
            </a:pPr>
            <a:r>
              <a:rPr b="1" sz="1400" spc="-1" strike="noStrike">
                <a:solidFill>
                  <a:srgbClr val="404040"/>
                </a:solidFill>
                <a:latin typeface="Arial"/>
              </a:rPr>
              <a:t>Gross Salary vs. Net Salary (Progressive Tax Bracket Effect)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'Chart Data'!A3</c:f>
              <c:strCache>
                <c:ptCount val="1"/>
                <c:pt idx="0">
                  <c:v>Gross Salary (€/yr)</c:v>
                </c:pt>
              </c:strCache>
            </c:strRef>
          </c:tx>
          <c:spPr>
            <a:solidFill>
              <a:srgbClr val="bf8f00"/>
            </a:solidFill>
            <a:ln w="29880">
              <a:solidFill>
                <a:srgbClr val="bf8f00"/>
              </a:solidFill>
              <a:round/>
            </a:ln>
          </c:spPr>
          <c:marker>
            <c:symbol val="circle"/>
            <c:size val="5"/>
            <c:spPr>
              <a:solidFill>
                <a:srgbClr val="bf8f00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'Chart Data'!$A$4:$A$32</c:f>
              <c:strCache>
                <c:ptCount val="29"/>
                <c:pt idx="0">
                  <c:v>10,000</c:v>
                </c:pt>
                <c:pt idx="1">
                  <c:v>15,000</c:v>
                </c:pt>
                <c:pt idx="2">
                  <c:v>20,000</c:v>
                </c:pt>
                <c:pt idx="3">
                  <c:v>25,000</c:v>
                </c:pt>
                <c:pt idx="4">
                  <c:v>30,000</c:v>
                </c:pt>
                <c:pt idx="5">
                  <c:v>35,000</c:v>
                </c:pt>
                <c:pt idx="6">
                  <c:v>40,000</c:v>
                </c:pt>
                <c:pt idx="7">
                  <c:v>45,000</c:v>
                </c:pt>
                <c:pt idx="8">
                  <c:v>50,000</c:v>
                </c:pt>
                <c:pt idx="9">
                  <c:v>55,000</c:v>
                </c:pt>
                <c:pt idx="10">
                  <c:v>60,000</c:v>
                </c:pt>
                <c:pt idx="11">
                  <c:v>65,000</c:v>
                </c:pt>
                <c:pt idx="12">
                  <c:v>70,000</c:v>
                </c:pt>
                <c:pt idx="13">
                  <c:v>75,000</c:v>
                </c:pt>
                <c:pt idx="14">
                  <c:v>80,000</c:v>
                </c:pt>
                <c:pt idx="15">
                  <c:v>85,000</c:v>
                </c:pt>
                <c:pt idx="16">
                  <c:v>90,000</c:v>
                </c:pt>
                <c:pt idx="17">
                  <c:v>95,000</c:v>
                </c:pt>
                <c:pt idx="18">
                  <c:v>100,000</c:v>
                </c:pt>
                <c:pt idx="19">
                  <c:v>105,000</c:v>
                </c:pt>
                <c:pt idx="20">
                  <c:v>110,000</c:v>
                </c:pt>
                <c:pt idx="21">
                  <c:v>115,000</c:v>
                </c:pt>
                <c:pt idx="22">
                  <c:v>120,000</c:v>
                </c:pt>
                <c:pt idx="23">
                  <c:v>125,000</c:v>
                </c:pt>
                <c:pt idx="24">
                  <c:v>130,000</c:v>
                </c:pt>
                <c:pt idx="25">
                  <c:v>135,000</c:v>
                </c:pt>
                <c:pt idx="26">
                  <c:v>140,000</c:v>
                </c:pt>
                <c:pt idx="27">
                  <c:v>145,000</c:v>
                </c:pt>
                <c:pt idx="28">
                  <c:v>150,000</c:v>
                </c:pt>
              </c:strCache>
            </c:strRef>
          </c:cat>
          <c:val>
            <c:numRef>
              <c:f>'Chart Data'!$A$4:$A$32</c:f>
              <c:numCache>
                <c:formatCode>#,##0</c:formatCode>
                <c:ptCount val="29"/>
                <c:pt idx="0">
                  <c:v>10000</c:v>
                </c:pt>
                <c:pt idx="1">
                  <c:v>15000</c:v>
                </c:pt>
                <c:pt idx="2">
                  <c:v>20000</c:v>
                </c:pt>
                <c:pt idx="3">
                  <c:v>25000</c:v>
                </c:pt>
                <c:pt idx="4">
                  <c:v>30000</c:v>
                </c:pt>
                <c:pt idx="5">
                  <c:v>35000</c:v>
                </c:pt>
                <c:pt idx="6">
                  <c:v>40000</c:v>
                </c:pt>
                <c:pt idx="7">
                  <c:v>45000</c:v>
                </c:pt>
                <c:pt idx="8">
                  <c:v>50000</c:v>
                </c:pt>
                <c:pt idx="9">
                  <c:v>55000</c:v>
                </c:pt>
                <c:pt idx="10">
                  <c:v>60000</c:v>
                </c:pt>
                <c:pt idx="11">
                  <c:v>65000</c:v>
                </c:pt>
                <c:pt idx="12">
                  <c:v>70000</c:v>
                </c:pt>
                <c:pt idx="13">
                  <c:v>75000</c:v>
                </c:pt>
                <c:pt idx="14">
                  <c:v>80000</c:v>
                </c:pt>
                <c:pt idx="15">
                  <c:v>85000</c:v>
                </c:pt>
                <c:pt idx="16">
                  <c:v>90000</c:v>
                </c:pt>
                <c:pt idx="17">
                  <c:v>95000</c:v>
                </c:pt>
                <c:pt idx="18">
                  <c:v>100000</c:v>
                </c:pt>
                <c:pt idx="19">
                  <c:v>105000</c:v>
                </c:pt>
                <c:pt idx="20">
                  <c:v>110000</c:v>
                </c:pt>
                <c:pt idx="21">
                  <c:v>115000</c:v>
                </c:pt>
                <c:pt idx="22">
                  <c:v>120000</c:v>
                </c:pt>
                <c:pt idx="23">
                  <c:v>125000</c:v>
                </c:pt>
                <c:pt idx="24">
                  <c:v>130000</c:v>
                </c:pt>
                <c:pt idx="25">
                  <c:v>135000</c:v>
                </c:pt>
                <c:pt idx="26">
                  <c:v>140000</c:v>
                </c:pt>
                <c:pt idx="27">
                  <c:v>145000</c:v>
                </c:pt>
                <c:pt idx="28">
                  <c:v>150000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'Chart Data'!G3</c:f>
              <c:strCache>
                <c:ptCount val="1"/>
                <c:pt idx="0">
                  <c:v>Net Salary (€/yr)</c:v>
                </c:pt>
              </c:strCache>
            </c:strRef>
          </c:tx>
          <c:spPr>
            <a:solidFill>
              <a:srgbClr val="1f4e79"/>
            </a:solidFill>
            <a:ln w="29880">
              <a:solidFill>
                <a:srgbClr val="1f4e79"/>
              </a:solidFill>
              <a:round/>
            </a:ln>
          </c:spPr>
          <c:marker>
            <c:symbol val="circle"/>
            <c:size val="5"/>
            <c:spPr>
              <a:solidFill>
                <a:srgbClr val="1f4e79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'Chart Data'!$A$4:$A$32</c:f>
              <c:strCache>
                <c:ptCount val="29"/>
                <c:pt idx="0">
                  <c:v>10,000</c:v>
                </c:pt>
                <c:pt idx="1">
                  <c:v>15,000</c:v>
                </c:pt>
                <c:pt idx="2">
                  <c:v>20,000</c:v>
                </c:pt>
                <c:pt idx="3">
                  <c:v>25,000</c:v>
                </c:pt>
                <c:pt idx="4">
                  <c:v>30,000</c:v>
                </c:pt>
                <c:pt idx="5">
                  <c:v>35,000</c:v>
                </c:pt>
                <c:pt idx="6">
                  <c:v>40,000</c:v>
                </c:pt>
                <c:pt idx="7">
                  <c:v>45,000</c:v>
                </c:pt>
                <c:pt idx="8">
                  <c:v>50,000</c:v>
                </c:pt>
                <c:pt idx="9">
                  <c:v>55,000</c:v>
                </c:pt>
                <c:pt idx="10">
                  <c:v>60,000</c:v>
                </c:pt>
                <c:pt idx="11">
                  <c:v>65,000</c:v>
                </c:pt>
                <c:pt idx="12">
                  <c:v>70,000</c:v>
                </c:pt>
                <c:pt idx="13">
                  <c:v>75,000</c:v>
                </c:pt>
                <c:pt idx="14">
                  <c:v>80,000</c:v>
                </c:pt>
                <c:pt idx="15">
                  <c:v>85,000</c:v>
                </c:pt>
                <c:pt idx="16">
                  <c:v>90,000</c:v>
                </c:pt>
                <c:pt idx="17">
                  <c:v>95,000</c:v>
                </c:pt>
                <c:pt idx="18">
                  <c:v>100,000</c:v>
                </c:pt>
                <c:pt idx="19">
                  <c:v>105,000</c:v>
                </c:pt>
                <c:pt idx="20">
                  <c:v>110,000</c:v>
                </c:pt>
                <c:pt idx="21">
                  <c:v>115,000</c:v>
                </c:pt>
                <c:pt idx="22">
                  <c:v>120,000</c:v>
                </c:pt>
                <c:pt idx="23">
                  <c:v>125,000</c:v>
                </c:pt>
                <c:pt idx="24">
                  <c:v>130,000</c:v>
                </c:pt>
                <c:pt idx="25">
                  <c:v>135,000</c:v>
                </c:pt>
                <c:pt idx="26">
                  <c:v>140,000</c:v>
                </c:pt>
                <c:pt idx="27">
                  <c:v>145,000</c:v>
                </c:pt>
                <c:pt idx="28">
                  <c:v>150,000</c:v>
                </c:pt>
              </c:strCache>
            </c:strRef>
          </c:cat>
          <c:val>
            <c:numRef>
              <c:f>'Chart Data'!$G$4:$G$32</c:f>
              <c:numCache>
                <c:formatCode>#,##0</c:formatCode>
                <c:ptCount val="29"/>
                <c:pt idx="0">
                  <c:v>10000</c:v>
                </c:pt>
                <c:pt idx="1">
                  <c:v>14689.62315</c:v>
                </c:pt>
                <c:pt idx="2">
                  <c:v>19452.57315</c:v>
                </c:pt>
                <c:pt idx="3">
                  <c:v>24215.52315</c:v>
                </c:pt>
                <c:pt idx="4">
                  <c:v>27754.13178</c:v>
                </c:pt>
                <c:pt idx="5">
                  <c:v>30744.23178</c:v>
                </c:pt>
                <c:pt idx="6">
                  <c:v>33714.11408</c:v>
                </c:pt>
                <c:pt idx="7">
                  <c:v>36613.71408</c:v>
                </c:pt>
                <c:pt idx="8">
                  <c:v>39140.33078</c:v>
                </c:pt>
                <c:pt idx="9">
                  <c:v>41616.93078</c:v>
                </c:pt>
                <c:pt idx="10">
                  <c:v>44093.53078</c:v>
                </c:pt>
                <c:pt idx="11">
                  <c:v>46570.13078</c:v>
                </c:pt>
                <c:pt idx="12">
                  <c:v>49046.73078</c:v>
                </c:pt>
                <c:pt idx="13">
                  <c:v>51523.33078</c:v>
                </c:pt>
                <c:pt idx="14">
                  <c:v>53912.8859</c:v>
                </c:pt>
                <c:pt idx="15">
                  <c:v>56112.3859</c:v>
                </c:pt>
                <c:pt idx="16">
                  <c:v>58311.8859</c:v>
                </c:pt>
                <c:pt idx="17">
                  <c:v>60511.3859</c:v>
                </c:pt>
                <c:pt idx="18">
                  <c:v>62710.8859</c:v>
                </c:pt>
                <c:pt idx="19">
                  <c:v>64910.3859</c:v>
                </c:pt>
                <c:pt idx="20">
                  <c:v>67109.8859</c:v>
                </c:pt>
                <c:pt idx="21">
                  <c:v>69309.3859</c:v>
                </c:pt>
                <c:pt idx="22">
                  <c:v>71508.8859</c:v>
                </c:pt>
                <c:pt idx="23">
                  <c:v>73708.3859</c:v>
                </c:pt>
                <c:pt idx="24">
                  <c:v>75907.8859</c:v>
                </c:pt>
                <c:pt idx="25">
                  <c:v>78242.8467</c:v>
                </c:pt>
                <c:pt idx="26">
                  <c:v>80767.8467</c:v>
                </c:pt>
                <c:pt idx="27">
                  <c:v>83292.8467</c:v>
                </c:pt>
                <c:pt idx="28">
                  <c:v>85817.8467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85958936"/>
        <c:axId val="45586845"/>
      </c:lineChart>
      <c:catAx>
        <c:axId val="85958936"/>
        <c:scaling>
          <c:orientation val="minMax"/>
        </c:scaling>
        <c:delete val="0"/>
        <c:axPos val="b"/>
        <c:majorGridlines>
          <c:spPr>
            <a:ln w="612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0" sz="1000" spc="-1" strike="noStrike">
                    <a:solidFill>
                      <a:srgbClr val="595959"/>
                    </a:solidFill>
                    <a:latin typeface="Arial"/>
                  </a:defRPr>
                </a:pPr>
                <a:r>
                  <a:rPr b="0" sz="1000" spc="-1" strike="noStrike">
                    <a:solidFill>
                      <a:srgbClr val="595959"/>
                    </a:solidFill>
                    <a:latin typeface="Arial"/>
                  </a:rPr>
                  <a:t>Gross Salary (€, thousands)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,\k" sourceLinked="0"/>
        <c:majorTickMark val="none"/>
        <c:minorTickMark val="none"/>
        <c:tickLblPos val="low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45586845"/>
        <c:crosses val="autoZero"/>
        <c:auto val="1"/>
        <c:lblAlgn val="ctr"/>
        <c:lblOffset val="100"/>
        <c:noMultiLvlLbl val="0"/>
      </c:catAx>
      <c:valAx>
        <c:axId val="45586845"/>
        <c:scaling>
          <c:orientation val="minMax"/>
        </c:scaling>
        <c:delete val="0"/>
        <c:axPos val="l"/>
        <c:majorGridlines>
          <c:spPr>
            <a:ln w="612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000" spc="-1" strike="noStrike">
                    <a:solidFill>
                      <a:srgbClr val="595959"/>
                    </a:solidFill>
                    <a:latin typeface="Arial"/>
                  </a:defRPr>
                </a:pPr>
                <a:r>
                  <a:rPr b="0" sz="1000" spc="-1" strike="noStrike">
                    <a:solidFill>
                      <a:srgbClr val="595959"/>
                    </a:solidFill>
                    <a:latin typeface="Arial"/>
                  </a:rPr>
                  <a:t>€ per year (thousands)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,\k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8595893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400" spc="-1" strike="noStrike">
                <a:solidFill>
                  <a:srgbClr val="404040"/>
                </a:solidFill>
                <a:latin typeface="Arial"/>
              </a:defRPr>
            </a:pPr>
            <a:r>
              <a:rPr b="1" sz="1400" spc="-1" strike="noStrike">
                <a:solidFill>
                  <a:srgbClr val="404040"/>
                </a:solidFill>
                <a:latin typeface="Arial"/>
              </a:rPr>
              <a:t>Gross Salary vs. Net Salary — Monthly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'Chart Data'!I3</c:f>
              <c:strCache>
                <c:ptCount val="1"/>
                <c:pt idx="0">
                  <c:v>Gross (€/mo)</c:v>
                </c:pt>
              </c:strCache>
            </c:strRef>
          </c:tx>
          <c:spPr>
            <a:solidFill>
              <a:srgbClr val="bf8f00"/>
            </a:solidFill>
            <a:ln w="29880">
              <a:solidFill>
                <a:srgbClr val="bf8f00"/>
              </a:solidFill>
              <a:round/>
            </a:ln>
          </c:spPr>
          <c:marker>
            <c:symbol val="circle"/>
            <c:size val="5"/>
            <c:spPr>
              <a:solidFill>
                <a:srgbClr val="bf8f00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'Chart Data'!$A$4:$A$32</c:f>
              <c:strCache>
                <c:ptCount val="29"/>
                <c:pt idx="0">
                  <c:v>10,000</c:v>
                </c:pt>
                <c:pt idx="1">
                  <c:v>15,000</c:v>
                </c:pt>
                <c:pt idx="2">
                  <c:v>20,000</c:v>
                </c:pt>
                <c:pt idx="3">
                  <c:v>25,000</c:v>
                </c:pt>
                <c:pt idx="4">
                  <c:v>30,000</c:v>
                </c:pt>
                <c:pt idx="5">
                  <c:v>35,000</c:v>
                </c:pt>
                <c:pt idx="6">
                  <c:v>40,000</c:v>
                </c:pt>
                <c:pt idx="7">
                  <c:v>45,000</c:v>
                </c:pt>
                <c:pt idx="8">
                  <c:v>50,000</c:v>
                </c:pt>
                <c:pt idx="9">
                  <c:v>55,000</c:v>
                </c:pt>
                <c:pt idx="10">
                  <c:v>60,000</c:v>
                </c:pt>
                <c:pt idx="11">
                  <c:v>65,000</c:v>
                </c:pt>
                <c:pt idx="12">
                  <c:v>70,000</c:v>
                </c:pt>
                <c:pt idx="13">
                  <c:v>75,000</c:v>
                </c:pt>
                <c:pt idx="14">
                  <c:v>80,000</c:v>
                </c:pt>
                <c:pt idx="15">
                  <c:v>85,000</c:v>
                </c:pt>
                <c:pt idx="16">
                  <c:v>90,000</c:v>
                </c:pt>
                <c:pt idx="17">
                  <c:v>95,000</c:v>
                </c:pt>
                <c:pt idx="18">
                  <c:v>100,000</c:v>
                </c:pt>
                <c:pt idx="19">
                  <c:v>105,000</c:v>
                </c:pt>
                <c:pt idx="20">
                  <c:v>110,000</c:v>
                </c:pt>
                <c:pt idx="21">
                  <c:v>115,000</c:v>
                </c:pt>
                <c:pt idx="22">
                  <c:v>120,000</c:v>
                </c:pt>
                <c:pt idx="23">
                  <c:v>125,000</c:v>
                </c:pt>
                <c:pt idx="24">
                  <c:v>130,000</c:v>
                </c:pt>
                <c:pt idx="25">
                  <c:v>135,000</c:v>
                </c:pt>
                <c:pt idx="26">
                  <c:v>140,000</c:v>
                </c:pt>
                <c:pt idx="27">
                  <c:v>145,000</c:v>
                </c:pt>
                <c:pt idx="28">
                  <c:v>150,000</c:v>
                </c:pt>
              </c:strCache>
            </c:strRef>
          </c:cat>
          <c:val>
            <c:numRef>
              <c:f>'Chart Data'!$I$4:$I$32</c:f>
              <c:numCache>
                <c:formatCode>#,##0</c:formatCode>
                <c:ptCount val="29"/>
                <c:pt idx="0">
                  <c:v>833.333333333333</c:v>
                </c:pt>
                <c:pt idx="1">
                  <c:v>1250</c:v>
                </c:pt>
                <c:pt idx="2">
                  <c:v>1666.66666666667</c:v>
                </c:pt>
                <c:pt idx="3">
                  <c:v>2083.33333333333</c:v>
                </c:pt>
                <c:pt idx="4">
                  <c:v>2500</c:v>
                </c:pt>
                <c:pt idx="5">
                  <c:v>2916.66666666667</c:v>
                </c:pt>
                <c:pt idx="6">
                  <c:v>3333.33333333333</c:v>
                </c:pt>
                <c:pt idx="7">
                  <c:v>3750</c:v>
                </c:pt>
                <c:pt idx="8">
                  <c:v>4166.66666666667</c:v>
                </c:pt>
                <c:pt idx="9">
                  <c:v>4583.33333333333</c:v>
                </c:pt>
                <c:pt idx="10">
                  <c:v>5000</c:v>
                </c:pt>
                <c:pt idx="11">
                  <c:v>5416.66666666667</c:v>
                </c:pt>
                <c:pt idx="12">
                  <c:v>5833.33333333333</c:v>
                </c:pt>
                <c:pt idx="13">
                  <c:v>6250</c:v>
                </c:pt>
                <c:pt idx="14">
                  <c:v>6666.66666666667</c:v>
                </c:pt>
                <c:pt idx="15">
                  <c:v>7083.33333333333</c:v>
                </c:pt>
                <c:pt idx="16">
                  <c:v>7500</c:v>
                </c:pt>
                <c:pt idx="17">
                  <c:v>7916.66666666667</c:v>
                </c:pt>
                <c:pt idx="18">
                  <c:v>8333.33333333333</c:v>
                </c:pt>
                <c:pt idx="19">
                  <c:v>8750</c:v>
                </c:pt>
                <c:pt idx="20">
                  <c:v>9166.66666666667</c:v>
                </c:pt>
                <c:pt idx="21">
                  <c:v>9583.33333333333</c:v>
                </c:pt>
                <c:pt idx="22">
                  <c:v>10000</c:v>
                </c:pt>
                <c:pt idx="23">
                  <c:v>10416.6666666667</c:v>
                </c:pt>
                <c:pt idx="24">
                  <c:v>10833.3333333333</c:v>
                </c:pt>
                <c:pt idx="25">
                  <c:v>11250</c:v>
                </c:pt>
                <c:pt idx="26">
                  <c:v>11666.6666666667</c:v>
                </c:pt>
                <c:pt idx="27">
                  <c:v>12083.3333333333</c:v>
                </c:pt>
                <c:pt idx="28">
                  <c:v>12500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'Chart Data'!J3</c:f>
              <c:strCache>
                <c:ptCount val="1"/>
                <c:pt idx="0">
                  <c:v>Net (€/mo)</c:v>
                </c:pt>
              </c:strCache>
            </c:strRef>
          </c:tx>
          <c:spPr>
            <a:solidFill>
              <a:srgbClr val="1f4e79"/>
            </a:solidFill>
            <a:ln w="29880">
              <a:solidFill>
                <a:srgbClr val="1f4e79"/>
              </a:solidFill>
              <a:round/>
            </a:ln>
          </c:spPr>
          <c:marker>
            <c:symbol val="circle"/>
            <c:size val="5"/>
            <c:spPr>
              <a:solidFill>
                <a:srgbClr val="1f4e79"/>
              </a:solidFill>
            </c:spPr>
          </c:marker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r"/>
            <c:showLegendKey val="0"/>
            <c:showVal val="0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'Chart Data'!$A$4:$A$32</c:f>
              <c:strCache>
                <c:ptCount val="29"/>
                <c:pt idx="0">
                  <c:v>10,000</c:v>
                </c:pt>
                <c:pt idx="1">
                  <c:v>15,000</c:v>
                </c:pt>
                <c:pt idx="2">
                  <c:v>20,000</c:v>
                </c:pt>
                <c:pt idx="3">
                  <c:v>25,000</c:v>
                </c:pt>
                <c:pt idx="4">
                  <c:v>30,000</c:v>
                </c:pt>
                <c:pt idx="5">
                  <c:v>35,000</c:v>
                </c:pt>
                <c:pt idx="6">
                  <c:v>40,000</c:v>
                </c:pt>
                <c:pt idx="7">
                  <c:v>45,000</c:v>
                </c:pt>
                <c:pt idx="8">
                  <c:v>50,000</c:v>
                </c:pt>
                <c:pt idx="9">
                  <c:v>55,000</c:v>
                </c:pt>
                <c:pt idx="10">
                  <c:v>60,000</c:v>
                </c:pt>
                <c:pt idx="11">
                  <c:v>65,000</c:v>
                </c:pt>
                <c:pt idx="12">
                  <c:v>70,000</c:v>
                </c:pt>
                <c:pt idx="13">
                  <c:v>75,000</c:v>
                </c:pt>
                <c:pt idx="14">
                  <c:v>80,000</c:v>
                </c:pt>
                <c:pt idx="15">
                  <c:v>85,000</c:v>
                </c:pt>
                <c:pt idx="16">
                  <c:v>90,000</c:v>
                </c:pt>
                <c:pt idx="17">
                  <c:v>95,000</c:v>
                </c:pt>
                <c:pt idx="18">
                  <c:v>100,000</c:v>
                </c:pt>
                <c:pt idx="19">
                  <c:v>105,000</c:v>
                </c:pt>
                <c:pt idx="20">
                  <c:v>110,000</c:v>
                </c:pt>
                <c:pt idx="21">
                  <c:v>115,000</c:v>
                </c:pt>
                <c:pt idx="22">
                  <c:v>120,000</c:v>
                </c:pt>
                <c:pt idx="23">
                  <c:v>125,000</c:v>
                </c:pt>
                <c:pt idx="24">
                  <c:v>130,000</c:v>
                </c:pt>
                <c:pt idx="25">
                  <c:v>135,000</c:v>
                </c:pt>
                <c:pt idx="26">
                  <c:v>140,000</c:v>
                </c:pt>
                <c:pt idx="27">
                  <c:v>145,000</c:v>
                </c:pt>
                <c:pt idx="28">
                  <c:v>150,000</c:v>
                </c:pt>
              </c:strCache>
            </c:strRef>
          </c:cat>
          <c:val>
            <c:numRef>
              <c:f>'Chart Data'!$J$4:$J$32</c:f>
              <c:numCache>
                <c:formatCode>#,##0</c:formatCode>
                <c:ptCount val="29"/>
                <c:pt idx="0">
                  <c:v>833.333333333333</c:v>
                </c:pt>
                <c:pt idx="1">
                  <c:v>1224.1352625</c:v>
                </c:pt>
                <c:pt idx="2">
                  <c:v>1621.0477625</c:v>
                </c:pt>
                <c:pt idx="3">
                  <c:v>2017.9602625</c:v>
                </c:pt>
                <c:pt idx="4">
                  <c:v>2312.844315</c:v>
                </c:pt>
                <c:pt idx="5">
                  <c:v>2562.019315</c:v>
                </c:pt>
                <c:pt idx="6">
                  <c:v>2809.50950666667</c:v>
                </c:pt>
                <c:pt idx="7">
                  <c:v>3051.14284</c:v>
                </c:pt>
                <c:pt idx="8">
                  <c:v>3261.69423166667</c:v>
                </c:pt>
                <c:pt idx="9">
                  <c:v>3468.077565</c:v>
                </c:pt>
                <c:pt idx="10">
                  <c:v>3674.46089833333</c:v>
                </c:pt>
                <c:pt idx="11">
                  <c:v>3880.84423166667</c:v>
                </c:pt>
                <c:pt idx="12">
                  <c:v>4087.227565</c:v>
                </c:pt>
                <c:pt idx="13">
                  <c:v>4293.61089833333</c:v>
                </c:pt>
                <c:pt idx="14">
                  <c:v>4492.74049166667</c:v>
                </c:pt>
                <c:pt idx="15">
                  <c:v>4676.03215833333</c:v>
                </c:pt>
                <c:pt idx="16">
                  <c:v>4859.323825</c:v>
                </c:pt>
                <c:pt idx="17">
                  <c:v>5042.61549166667</c:v>
                </c:pt>
                <c:pt idx="18">
                  <c:v>5225.90715833333</c:v>
                </c:pt>
                <c:pt idx="19">
                  <c:v>5409.198825</c:v>
                </c:pt>
                <c:pt idx="20">
                  <c:v>5592.49049166667</c:v>
                </c:pt>
                <c:pt idx="21">
                  <c:v>5775.78215833333</c:v>
                </c:pt>
                <c:pt idx="22">
                  <c:v>5959.073825</c:v>
                </c:pt>
                <c:pt idx="23">
                  <c:v>6142.36549166667</c:v>
                </c:pt>
                <c:pt idx="24">
                  <c:v>6325.65715833333</c:v>
                </c:pt>
                <c:pt idx="25">
                  <c:v>6520.237225</c:v>
                </c:pt>
                <c:pt idx="26">
                  <c:v>6730.65389166667</c:v>
                </c:pt>
                <c:pt idx="27">
                  <c:v>6941.07055833333</c:v>
                </c:pt>
                <c:pt idx="28">
                  <c:v>7151.487225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0425004"/>
        <c:axId val="30605714"/>
      </c:lineChart>
      <c:catAx>
        <c:axId val="20425004"/>
        <c:scaling>
          <c:orientation val="minMax"/>
        </c:scaling>
        <c:delete val="0"/>
        <c:axPos val="b"/>
        <c:majorGridlines>
          <c:spPr>
            <a:ln w="612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0"/>
              <a:lstStyle/>
              <a:p>
                <a:pPr>
                  <a:defRPr b="0" sz="1000" spc="-1" strike="noStrike">
                    <a:solidFill>
                      <a:srgbClr val="595959"/>
                    </a:solidFill>
                    <a:latin typeface="Arial"/>
                  </a:defRPr>
                </a:pPr>
                <a:r>
                  <a:rPr b="0" sz="1000" spc="-1" strike="noStrike">
                    <a:solidFill>
                      <a:srgbClr val="595959"/>
                    </a:solidFill>
                    <a:latin typeface="Arial"/>
                  </a:rPr>
                  <a:t>Gross Salary (€, thousands)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,\k" sourceLinked="0"/>
        <c:majorTickMark val="none"/>
        <c:minorTickMark val="none"/>
        <c:tickLblPos val="low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30605714"/>
        <c:crosses val="autoZero"/>
        <c:auto val="1"/>
        <c:lblAlgn val="ctr"/>
        <c:lblOffset val="100"/>
        <c:noMultiLvlLbl val="0"/>
      </c:catAx>
      <c:valAx>
        <c:axId val="30605714"/>
        <c:scaling>
          <c:orientation val="minMax"/>
        </c:scaling>
        <c:delete val="0"/>
        <c:axPos val="l"/>
        <c:majorGridlines>
          <c:spPr>
            <a:ln w="6120">
              <a:solidFill>
                <a:srgbClr val="d9d9d9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0" sz="1000" spc="-1" strike="noStrike">
                    <a:solidFill>
                      <a:srgbClr val="595959"/>
                    </a:solidFill>
                    <a:latin typeface="Arial"/>
                  </a:defRPr>
                </a:pPr>
                <a:r>
                  <a:rPr b="0" sz="1000" spc="-1" strike="noStrike">
                    <a:solidFill>
                      <a:srgbClr val="595959"/>
                    </a:solidFill>
                    <a:latin typeface="Arial"/>
                  </a:rPr>
                  <a:t>€ per month (thousands)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#,##0.0,\k" sourceLinked="0"/>
        <c:majorTickMark val="none"/>
        <c:minorTickMark val="none"/>
        <c:tickLblPos val="nextTo"/>
        <c:spPr>
          <a:ln w="9360">
            <a:solidFill>
              <a:srgbClr val="bfbfbf"/>
            </a:solidFill>
            <a:round/>
          </a:ln>
        </c:spPr>
        <c:txPr>
          <a:bodyPr/>
          <a:lstStyle/>
          <a:p>
            <a:pPr>
              <a:defRPr b="0" sz="900" spc="-1" strike="noStrike">
                <a:solidFill>
                  <a:srgbClr val="595959"/>
                </a:solidFill>
                <a:latin typeface="Arial"/>
              </a:defRPr>
            </a:pPr>
          </a:p>
        </c:txPr>
        <c:crossAx val="2042500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</xdr:row>
      <xdr:rowOff>160920</xdr:rowOff>
    </xdr:from>
    <xdr:to>
      <xdr:col>13</xdr:col>
      <xdr:colOff>314280</xdr:colOff>
      <xdr:row>23</xdr:row>
      <xdr:rowOff>119520</xdr:rowOff>
    </xdr:to>
    <xdr:graphicFrame>
      <xdr:nvGraphicFramePr>
        <xdr:cNvPr id="0" name="Chart 1"/>
        <xdr:cNvGraphicFramePr/>
      </xdr:nvGraphicFramePr>
      <xdr:xfrm>
        <a:off x="0" y="570600"/>
        <a:ext cx="8639280" cy="395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24</xdr:row>
      <xdr:rowOff>160560</xdr:rowOff>
    </xdr:from>
    <xdr:to>
      <xdr:col>13</xdr:col>
      <xdr:colOff>314280</xdr:colOff>
      <xdr:row>45</xdr:row>
      <xdr:rowOff>119520</xdr:rowOff>
    </xdr:to>
    <xdr:graphicFrame>
      <xdr:nvGraphicFramePr>
        <xdr:cNvPr id="1" name="Chart 2"/>
        <xdr:cNvGraphicFramePr/>
      </xdr:nvGraphicFramePr>
      <xdr:xfrm>
        <a:off x="0" y="4761000"/>
        <a:ext cx="863928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0</xdr:col>
      <xdr:colOff>0</xdr:colOff>
      <xdr:row>46</xdr:row>
      <xdr:rowOff>160560</xdr:rowOff>
    </xdr:from>
    <xdr:to>
      <xdr:col>13</xdr:col>
      <xdr:colOff>314280</xdr:colOff>
      <xdr:row>67</xdr:row>
      <xdr:rowOff>119520</xdr:rowOff>
    </xdr:to>
    <xdr:graphicFrame>
      <xdr:nvGraphicFramePr>
        <xdr:cNvPr id="2" name="Chart 3"/>
        <xdr:cNvGraphicFramePr/>
      </xdr:nvGraphicFramePr>
      <xdr:xfrm>
        <a:off x="0" y="8952120"/>
        <a:ext cx="8639280" cy="395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0</xdr:colOff>
      <xdr:row>68</xdr:row>
      <xdr:rowOff>160920</xdr:rowOff>
    </xdr:from>
    <xdr:to>
      <xdr:col>13</xdr:col>
      <xdr:colOff>314280</xdr:colOff>
      <xdr:row>89</xdr:row>
      <xdr:rowOff>119520</xdr:rowOff>
    </xdr:to>
    <xdr:graphicFrame>
      <xdr:nvGraphicFramePr>
        <xdr:cNvPr id="3" name="Chart 4"/>
        <xdr:cNvGraphicFramePr/>
      </xdr:nvGraphicFramePr>
      <xdr:xfrm>
        <a:off x="0" y="13143600"/>
        <a:ext cx="8639280" cy="395892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0"/>
    <col collapsed="false" customWidth="true" hidden="false" outlineLevel="0" max="3" min="2" style="1" width="14"/>
    <col collapsed="false" customWidth="true" hidden="false" outlineLevel="0" max="4" min="4" style="1" width="12"/>
    <col collapsed="false" customWidth="true" hidden="false" outlineLevel="0" max="5" min="5" style="1" width="10"/>
  </cols>
  <sheetData>
    <row r="1" customFormat="false" ht="17.25" hidden="false" customHeight="true" outlineLevel="0" collapsed="false">
      <c r="A1" s="2" t="s">
        <v>0</v>
      </c>
      <c r="B1" s="2"/>
      <c r="C1" s="2"/>
      <c r="D1" s="2"/>
    </row>
    <row r="2" customFormat="false" ht="15" hidden="false" customHeight="true" outlineLevel="0" collapsed="false">
      <c r="B2" s="3" t="s">
        <v>1</v>
      </c>
      <c r="C2" s="3"/>
      <c r="D2" s="3"/>
      <c r="E2" s="3"/>
    </row>
    <row r="3" customFormat="false" ht="15" hidden="false" customHeight="true" outlineLevel="0" collapsed="false">
      <c r="A3" s="4" t="s">
        <v>2</v>
      </c>
      <c r="B3" s="4" t="s">
        <v>3</v>
      </c>
      <c r="C3" s="4" t="s">
        <v>4</v>
      </c>
      <c r="D3" s="4" t="s">
        <v>5</v>
      </c>
    </row>
    <row r="4" customFormat="false" ht="15" hidden="false" customHeight="true" outlineLevel="0" collapsed="false">
      <c r="A4" s="5" t="n">
        <v>1</v>
      </c>
      <c r="B4" s="6" t="n">
        <v>0</v>
      </c>
      <c r="C4" s="6" t="n">
        <v>38883</v>
      </c>
      <c r="D4" s="7" t="n">
        <v>0.3575</v>
      </c>
    </row>
    <row r="5" customFormat="false" ht="15" hidden="false" customHeight="true" outlineLevel="0" collapsed="false">
      <c r="A5" s="5" t="n">
        <v>2</v>
      </c>
      <c r="B5" s="6" t="n">
        <v>38883</v>
      </c>
      <c r="C5" s="6" t="n">
        <v>78426</v>
      </c>
      <c r="D5" s="7" t="n">
        <v>0.3756</v>
      </c>
    </row>
    <row r="6" customFormat="false" ht="15" hidden="false" customHeight="true" outlineLevel="0" collapsed="false">
      <c r="A6" s="5" t="n">
        <v>3</v>
      </c>
      <c r="B6" s="6" t="n">
        <v>78426</v>
      </c>
      <c r="C6" s="6" t="n">
        <v>10000000</v>
      </c>
      <c r="D6" s="7" t="n">
        <v>0.495</v>
      </c>
    </row>
    <row r="9" customFormat="false" ht="15" hidden="false" customHeight="true" outlineLevel="0" collapsed="false">
      <c r="A9" s="3" t="s">
        <v>6</v>
      </c>
      <c r="B9" s="3"/>
      <c r="C9" s="3"/>
      <c r="D9" s="3"/>
      <c r="E9" s="3"/>
      <c r="F9" s="3"/>
    </row>
    <row r="10" customFormat="false" ht="15" hidden="false" customHeight="true" outlineLevel="0" collapsed="false">
      <c r="A10" s="3" t="s">
        <v>7</v>
      </c>
      <c r="B10" s="3"/>
      <c r="C10" s="3"/>
      <c r="D10" s="3"/>
      <c r="E10" s="3"/>
      <c r="F10" s="3"/>
    </row>
  </sheetData>
  <mergeCells count="4">
    <mergeCell ref="A1:D1"/>
    <mergeCell ref="B2:E2"/>
    <mergeCell ref="A9:F9"/>
    <mergeCell ref="A10:F1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8"/>
    <col collapsed="false" customWidth="true" hidden="false" outlineLevel="0" max="5" min="2" style="1" width="12"/>
    <col collapsed="false" customWidth="true" hidden="false" outlineLevel="0" max="6" min="6" style="1" width="10"/>
  </cols>
  <sheetData>
    <row r="1" customFormat="false" ht="17.25" hidden="false" customHeight="true" outlineLevel="0" collapsed="false">
      <c r="A1" s="2" t="s">
        <v>8</v>
      </c>
      <c r="B1" s="2"/>
      <c r="C1" s="2"/>
      <c r="D1" s="2"/>
      <c r="E1" s="2"/>
      <c r="F1" s="2"/>
    </row>
    <row r="2" customFormat="false" ht="15" hidden="false" customHeight="true" outlineLevel="0" collapsed="false">
      <c r="A2" s="3" t="s">
        <v>9</v>
      </c>
      <c r="B2" s="3"/>
      <c r="C2" s="3"/>
      <c r="D2" s="3"/>
      <c r="E2" s="3"/>
      <c r="F2" s="3"/>
    </row>
    <row r="4" customFormat="false" ht="15" hidden="false" customHeight="true" outlineLevel="0" collapsed="false">
      <c r="A4" s="8" t="s">
        <v>10</v>
      </c>
      <c r="B4" s="8"/>
      <c r="C4" s="8"/>
      <c r="D4" s="8"/>
      <c r="E4" s="8"/>
      <c r="F4" s="8"/>
    </row>
    <row r="5" customFormat="false" ht="26.25" hidden="false" customHeight="true" outlineLevel="0" collapsed="false">
      <c r="A5" s="4" t="s">
        <v>11</v>
      </c>
      <c r="B5" s="4" t="s">
        <v>3</v>
      </c>
      <c r="C5" s="4" t="s">
        <v>4</v>
      </c>
      <c r="D5" s="4" t="s">
        <v>12</v>
      </c>
      <c r="E5" s="4" t="s">
        <v>13</v>
      </c>
    </row>
    <row r="6" customFormat="false" ht="15" hidden="false" customHeight="true" outlineLevel="0" collapsed="false">
      <c r="A6" s="5" t="s">
        <v>14</v>
      </c>
      <c r="B6" s="6" t="n">
        <v>0</v>
      </c>
      <c r="C6" s="6" t="n">
        <v>29736</v>
      </c>
      <c r="D6" s="6" t="n">
        <v>3115</v>
      </c>
      <c r="E6" s="9" t="n">
        <v>0</v>
      </c>
    </row>
    <row r="7" customFormat="false" ht="15" hidden="false" customHeight="true" outlineLevel="0" collapsed="false">
      <c r="A7" s="5" t="s">
        <v>15</v>
      </c>
      <c r="B7" s="6" t="n">
        <v>29736</v>
      </c>
      <c r="C7" s="6" t="n">
        <v>78426</v>
      </c>
      <c r="D7" s="6" t="n">
        <v>3115</v>
      </c>
      <c r="E7" s="9" t="n">
        <v>0.06398</v>
      </c>
    </row>
    <row r="9" customFormat="false" ht="15" hidden="false" customHeight="true" outlineLevel="0" collapsed="false">
      <c r="A9" s="8" t="s">
        <v>16</v>
      </c>
      <c r="B9" s="8"/>
      <c r="C9" s="8"/>
      <c r="D9" s="8"/>
      <c r="E9" s="8"/>
      <c r="F9" s="8"/>
    </row>
    <row r="10" customFormat="false" ht="15" hidden="false" customHeight="true" outlineLevel="0" collapsed="false">
      <c r="A10" s="4" t="s">
        <v>11</v>
      </c>
      <c r="B10" s="4" t="s">
        <v>3</v>
      </c>
      <c r="C10" s="4" t="s">
        <v>4</v>
      </c>
      <c r="D10" s="4" t="s">
        <v>17</v>
      </c>
      <c r="E10" s="4" t="s">
        <v>5</v>
      </c>
    </row>
    <row r="11" customFormat="false" ht="15" hidden="false" customHeight="true" outlineLevel="0" collapsed="false">
      <c r="A11" s="5" t="s">
        <v>18</v>
      </c>
      <c r="B11" s="6" t="n">
        <v>0</v>
      </c>
      <c r="C11" s="6" t="n">
        <v>11965</v>
      </c>
      <c r="D11" s="6" t="n">
        <v>0</v>
      </c>
      <c r="E11" s="9" t="n">
        <v>0.08324</v>
      </c>
    </row>
    <row r="12" customFormat="false" ht="15" hidden="false" customHeight="true" outlineLevel="0" collapsed="false">
      <c r="A12" s="5" t="s">
        <v>19</v>
      </c>
      <c r="B12" s="6" t="n">
        <v>11965</v>
      </c>
      <c r="C12" s="6" t="n">
        <v>25845</v>
      </c>
      <c r="D12" s="6" t="n">
        <v>996</v>
      </c>
      <c r="E12" s="9" t="n">
        <v>0.31009</v>
      </c>
    </row>
    <row r="13" customFormat="false" ht="15" hidden="false" customHeight="true" outlineLevel="0" collapsed="false">
      <c r="A13" s="5" t="s">
        <v>20</v>
      </c>
      <c r="B13" s="6" t="n">
        <v>25845</v>
      </c>
      <c r="C13" s="6" t="n">
        <v>45592</v>
      </c>
      <c r="D13" s="6" t="n">
        <v>5300</v>
      </c>
      <c r="E13" s="9" t="n">
        <v>0.0195</v>
      </c>
    </row>
    <row r="14" customFormat="false" ht="15" hidden="false" customHeight="true" outlineLevel="0" collapsed="false">
      <c r="A14" s="5" t="s">
        <v>21</v>
      </c>
      <c r="B14" s="6" t="n">
        <v>45592</v>
      </c>
      <c r="C14" s="6" t="n">
        <v>132920</v>
      </c>
      <c r="D14" s="6" t="n">
        <v>5685</v>
      </c>
      <c r="E14" s="9" t="n">
        <v>-0.0651</v>
      </c>
    </row>
    <row r="16" customFormat="false" ht="15" hidden="false" customHeight="true" outlineLevel="0" collapsed="false">
      <c r="A16" s="3" t="s">
        <v>22</v>
      </c>
      <c r="B16" s="3"/>
      <c r="C16" s="3"/>
      <c r="D16" s="3"/>
      <c r="E16" s="3"/>
      <c r="F16" s="3"/>
    </row>
    <row r="17" customFormat="false" ht="15" hidden="false" customHeight="true" outlineLevel="0" collapsed="false">
      <c r="A17" s="3" t="s">
        <v>23</v>
      </c>
      <c r="B17" s="3"/>
      <c r="C17" s="3"/>
      <c r="D17" s="3"/>
      <c r="E17" s="3"/>
      <c r="F17" s="3"/>
    </row>
    <row r="18" customFormat="false" ht="15" hidden="false" customHeight="true" outlineLevel="0" collapsed="false">
      <c r="A18" s="3" t="s">
        <v>24</v>
      </c>
      <c r="B18" s="3"/>
      <c r="C18" s="3"/>
      <c r="D18" s="3"/>
      <c r="E18" s="3"/>
      <c r="F18" s="3"/>
    </row>
  </sheetData>
  <mergeCells count="7">
    <mergeCell ref="A1:F1"/>
    <mergeCell ref="A2:F2"/>
    <mergeCell ref="A4:F4"/>
    <mergeCell ref="A9:F9"/>
    <mergeCell ref="A16:F16"/>
    <mergeCell ref="A17:F17"/>
    <mergeCell ref="A18:F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5"/>
    <col collapsed="false" customWidth="true" hidden="false" outlineLevel="0" max="5" min="3" style="1" width="13"/>
    <col collapsed="false" customWidth="true" hidden="false" outlineLevel="0" max="7" min="6" style="1" width="15"/>
    <col collapsed="false" customWidth="true" hidden="false" outlineLevel="0" max="8" min="8" style="1" width="13"/>
    <col collapsed="false" customWidth="true" hidden="false" outlineLevel="0" max="11" min="9" style="1" width="12"/>
  </cols>
  <sheetData>
    <row r="1" customFormat="false" ht="17.25" hidden="false" customHeight="true" outlineLevel="0" collapsed="false">
      <c r="A1" s="2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customFormat="false" ht="15" hidden="false" customHeight="true" outlineLevel="0" collapsed="false">
      <c r="A2" s="3" t="s">
        <v>26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customFormat="false" ht="26.25" hidden="false" customHeight="true" outlineLevel="0" collapsed="false">
      <c r="A3" s="4" t="s">
        <v>27</v>
      </c>
      <c r="B3" s="4" t="s">
        <v>28</v>
      </c>
      <c r="C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34</v>
      </c>
      <c r="I3" s="4" t="s">
        <v>35</v>
      </c>
      <c r="J3" s="4" t="s">
        <v>36</v>
      </c>
      <c r="K3" s="4" t="s">
        <v>37</v>
      </c>
    </row>
    <row r="4" customFormat="false" ht="15" hidden="false" customHeight="true" outlineLevel="0" collapsed="false">
      <c r="A4" s="6" t="n">
        <v>10000</v>
      </c>
      <c r="B4" s="10" t="n">
        <f aca="false">IF(A4&lt;='Tax Brackets'!$C$4,A4*'Tax Brackets'!$D$4,IF(A4&lt;='Tax Brackets'!$C$5,'Tax Brackets'!$C$4*'Tax Brackets'!$D$4+(A4-'Tax Brackets'!$C$4)*'Tax Brackets'!$D$5,'Tax Brackets'!$C$4*'Tax Brackets'!$D$4+('Tax Brackets'!$C$5-'Tax Brackets'!$C$4)*'Tax Brackets'!$D$5+(A4-'Tax Brackets'!$C$5)*'Tax Brackets'!$D$6))</f>
        <v>3575</v>
      </c>
      <c r="C4" s="10" t="n">
        <f aca="false">IF(A4&lt;='Tax Credits'!$C$6,'Tax Credits'!$D$6,MAX(0,'Tax Credits'!$D$7-'Tax Credits'!$E$7*(A4-'Tax Credits'!$B$7)))</f>
        <v>3115</v>
      </c>
      <c r="D4" s="10" t="n">
        <f aca="false">IF(A4&lt;='Tax Credits'!$C$11,A4*'Tax Credits'!$E$11,IF(A4&lt;='Tax Credits'!$C$12,'Tax Credits'!$D$12+(A4-'Tax Credits'!$B$12)*'Tax Credits'!$E$12,IF(A4&lt;='Tax Credits'!$C$13,'Tax Credits'!$D$13+(A4-'Tax Credits'!$B$13)*'Tax Credits'!$E$13,MAX(0,'Tax Credits'!$D$14+(A4-'Tax Credits'!$B$14)*'Tax Credits'!$E$14))))</f>
        <v>832.4</v>
      </c>
      <c r="E4" s="10" t="n">
        <f aca="false">C4+D4</f>
        <v>3947.4</v>
      </c>
      <c r="F4" s="10" t="n">
        <f aca="false">MAX(0,B4-E4)</f>
        <v>0</v>
      </c>
      <c r="G4" s="10" t="n">
        <f aca="false">A4-F4</f>
        <v>10000</v>
      </c>
      <c r="H4" s="11" t="n">
        <f aca="false">IFERROR(F4/A4,0)</f>
        <v>0</v>
      </c>
      <c r="I4" s="10" t="n">
        <f aca="false">A4/12</f>
        <v>833.333333333333</v>
      </c>
      <c r="J4" s="10" t="n">
        <f aca="false">G4/12</f>
        <v>833.333333333333</v>
      </c>
      <c r="K4" s="10" t="n">
        <f aca="false">I4-J4</f>
        <v>0</v>
      </c>
    </row>
    <row r="5" customFormat="false" ht="15" hidden="false" customHeight="true" outlineLevel="0" collapsed="false">
      <c r="A5" s="6" t="n">
        <v>11000</v>
      </c>
      <c r="B5" s="10" t="n">
        <f aca="false">IF(A5&lt;='Tax Brackets'!$C$4,A5*'Tax Brackets'!$D$4,IF(A5&lt;='Tax Brackets'!$C$5,'Tax Brackets'!$C$4*'Tax Brackets'!$D$4+(A5-'Tax Brackets'!$C$4)*'Tax Brackets'!$D$5,'Tax Brackets'!$C$4*'Tax Brackets'!$D$4+('Tax Brackets'!$C$5-'Tax Brackets'!$C$4)*'Tax Brackets'!$D$5+(A5-'Tax Brackets'!$C$5)*'Tax Brackets'!$D$6))</f>
        <v>3932.5</v>
      </c>
      <c r="C5" s="10" t="n">
        <f aca="false">IF(A5&lt;='Tax Credits'!$C$6,'Tax Credits'!$D$6,MAX(0,'Tax Credits'!$D$7-'Tax Credits'!$E$7*(A5-'Tax Credits'!$B$7)))</f>
        <v>3115</v>
      </c>
      <c r="D5" s="10" t="n">
        <f aca="false">IF(A5&lt;='Tax Credits'!$C$11,A5*'Tax Credits'!$E$11,IF(A5&lt;='Tax Credits'!$C$12,'Tax Credits'!$D$12+(A5-'Tax Credits'!$B$12)*'Tax Credits'!$E$12,IF(A5&lt;='Tax Credits'!$C$13,'Tax Credits'!$D$13+(A5-'Tax Credits'!$B$13)*'Tax Credits'!$E$13,MAX(0,'Tax Credits'!$D$14+(A5-'Tax Credits'!$B$14)*'Tax Credits'!$E$14))))</f>
        <v>915.64</v>
      </c>
      <c r="E5" s="10" t="n">
        <f aca="false">C5+D5</f>
        <v>4030.64</v>
      </c>
      <c r="F5" s="10" t="n">
        <f aca="false">MAX(0,B5-E5)</f>
        <v>0</v>
      </c>
      <c r="G5" s="10" t="n">
        <f aca="false">A5-F5</f>
        <v>11000</v>
      </c>
      <c r="H5" s="11" t="n">
        <f aca="false">IFERROR(F5/A5,0)</f>
        <v>0</v>
      </c>
      <c r="I5" s="10" t="n">
        <f aca="false">A5/12</f>
        <v>916.666666666667</v>
      </c>
      <c r="J5" s="10" t="n">
        <f aca="false">G5/12</f>
        <v>916.666666666667</v>
      </c>
      <c r="K5" s="10" t="n">
        <f aca="false">I5-J5</f>
        <v>0</v>
      </c>
    </row>
    <row r="6" customFormat="false" ht="15" hidden="false" customHeight="true" outlineLevel="0" collapsed="false">
      <c r="A6" s="6" t="n">
        <v>12000</v>
      </c>
      <c r="B6" s="10" t="n">
        <f aca="false">IF(A6&lt;='Tax Brackets'!$C$4,A6*'Tax Brackets'!$D$4,IF(A6&lt;='Tax Brackets'!$C$5,'Tax Brackets'!$C$4*'Tax Brackets'!$D$4+(A6-'Tax Brackets'!$C$4)*'Tax Brackets'!$D$5,'Tax Brackets'!$C$4*'Tax Brackets'!$D$4+('Tax Brackets'!$C$5-'Tax Brackets'!$C$4)*'Tax Brackets'!$D$5+(A6-'Tax Brackets'!$C$5)*'Tax Brackets'!$D$6))</f>
        <v>4290</v>
      </c>
      <c r="C6" s="10" t="n">
        <f aca="false">IF(A6&lt;='Tax Credits'!$C$6,'Tax Credits'!$D$6,MAX(0,'Tax Credits'!$D$7-'Tax Credits'!$E$7*(A6-'Tax Credits'!$B$7)))</f>
        <v>3115</v>
      </c>
      <c r="D6" s="10" t="n">
        <f aca="false">IF(A6&lt;='Tax Credits'!$C$11,A6*'Tax Credits'!$E$11,IF(A6&lt;='Tax Credits'!$C$12,'Tax Credits'!$D$12+(A6-'Tax Credits'!$B$12)*'Tax Credits'!$E$12,IF(A6&lt;='Tax Credits'!$C$13,'Tax Credits'!$D$13+(A6-'Tax Credits'!$B$13)*'Tax Credits'!$E$13,MAX(0,'Tax Credits'!$D$14+(A6-'Tax Credits'!$B$14)*'Tax Credits'!$E$14))))</f>
        <v>1006.85315</v>
      </c>
      <c r="E6" s="10" t="n">
        <f aca="false">C6+D6</f>
        <v>4121.85315</v>
      </c>
      <c r="F6" s="10" t="n">
        <f aca="false">MAX(0,B6-E6)</f>
        <v>168.14685</v>
      </c>
      <c r="G6" s="10" t="n">
        <f aca="false">A6-F6</f>
        <v>11831.85315</v>
      </c>
      <c r="H6" s="11" t="n">
        <f aca="false">IFERROR(F6/A6,0)</f>
        <v>0.0140122375</v>
      </c>
      <c r="I6" s="10" t="n">
        <f aca="false">A6/12</f>
        <v>1000</v>
      </c>
      <c r="J6" s="10" t="n">
        <f aca="false">G6/12</f>
        <v>985.9877625</v>
      </c>
      <c r="K6" s="10" t="n">
        <f aca="false">I6-J6</f>
        <v>14.0122375000001</v>
      </c>
    </row>
    <row r="7" customFormat="false" ht="15" hidden="false" customHeight="true" outlineLevel="0" collapsed="false">
      <c r="A7" s="6" t="n">
        <v>13000</v>
      </c>
      <c r="B7" s="10" t="n">
        <f aca="false">IF(A7&lt;='Tax Brackets'!$C$4,A7*'Tax Brackets'!$D$4,IF(A7&lt;='Tax Brackets'!$C$5,'Tax Brackets'!$C$4*'Tax Brackets'!$D$4+(A7-'Tax Brackets'!$C$4)*'Tax Brackets'!$D$5,'Tax Brackets'!$C$4*'Tax Brackets'!$D$4+('Tax Brackets'!$C$5-'Tax Brackets'!$C$4)*'Tax Brackets'!$D$5+(A7-'Tax Brackets'!$C$5)*'Tax Brackets'!$D$6))</f>
        <v>4647.5</v>
      </c>
      <c r="C7" s="10" t="n">
        <f aca="false">IF(A7&lt;='Tax Credits'!$C$6,'Tax Credits'!$D$6,MAX(0,'Tax Credits'!$D$7-'Tax Credits'!$E$7*(A7-'Tax Credits'!$B$7)))</f>
        <v>3115</v>
      </c>
      <c r="D7" s="10" t="n">
        <f aca="false">IF(A7&lt;='Tax Credits'!$C$11,A7*'Tax Credits'!$E$11,IF(A7&lt;='Tax Credits'!$C$12,'Tax Credits'!$D$12+(A7-'Tax Credits'!$B$12)*'Tax Credits'!$E$12,IF(A7&lt;='Tax Credits'!$C$13,'Tax Credits'!$D$13+(A7-'Tax Credits'!$B$13)*'Tax Credits'!$E$13,MAX(0,'Tax Credits'!$D$14+(A7-'Tax Credits'!$B$14)*'Tax Credits'!$E$14))))</f>
        <v>1316.94315</v>
      </c>
      <c r="E7" s="10" t="n">
        <f aca="false">C7+D7</f>
        <v>4431.94315</v>
      </c>
      <c r="F7" s="10" t="n">
        <f aca="false">MAX(0,B7-E7)</f>
        <v>215.55685</v>
      </c>
      <c r="G7" s="10" t="n">
        <f aca="false">A7-F7</f>
        <v>12784.44315</v>
      </c>
      <c r="H7" s="11" t="n">
        <f aca="false">IFERROR(F7/A7,0)</f>
        <v>0.0165812961538462</v>
      </c>
      <c r="I7" s="10" t="n">
        <f aca="false">A7/12</f>
        <v>1083.33333333333</v>
      </c>
      <c r="J7" s="10" t="n">
        <f aca="false">G7/12</f>
        <v>1065.3702625</v>
      </c>
      <c r="K7" s="10" t="n">
        <f aca="false">I7-J7</f>
        <v>17.9630708333334</v>
      </c>
    </row>
    <row r="8" customFormat="false" ht="15" hidden="false" customHeight="true" outlineLevel="0" collapsed="false">
      <c r="A8" s="6" t="n">
        <v>14000</v>
      </c>
      <c r="B8" s="10" t="n">
        <f aca="false">IF(A8&lt;='Tax Brackets'!$C$4,A8*'Tax Brackets'!$D$4,IF(A8&lt;='Tax Brackets'!$C$5,'Tax Brackets'!$C$4*'Tax Brackets'!$D$4+(A8-'Tax Brackets'!$C$4)*'Tax Brackets'!$D$5,'Tax Brackets'!$C$4*'Tax Brackets'!$D$4+('Tax Brackets'!$C$5-'Tax Brackets'!$C$4)*'Tax Brackets'!$D$5+(A8-'Tax Brackets'!$C$5)*'Tax Brackets'!$D$6))</f>
        <v>5005</v>
      </c>
      <c r="C8" s="10" t="n">
        <f aca="false">IF(A8&lt;='Tax Credits'!$C$6,'Tax Credits'!$D$6,MAX(0,'Tax Credits'!$D$7-'Tax Credits'!$E$7*(A8-'Tax Credits'!$B$7)))</f>
        <v>3115</v>
      </c>
      <c r="D8" s="10" t="n">
        <f aca="false">IF(A8&lt;='Tax Credits'!$C$11,A8*'Tax Credits'!$E$11,IF(A8&lt;='Tax Credits'!$C$12,'Tax Credits'!$D$12+(A8-'Tax Credits'!$B$12)*'Tax Credits'!$E$12,IF(A8&lt;='Tax Credits'!$C$13,'Tax Credits'!$D$13+(A8-'Tax Credits'!$B$13)*'Tax Credits'!$E$13,MAX(0,'Tax Credits'!$D$14+(A8-'Tax Credits'!$B$14)*'Tax Credits'!$E$14))))</f>
        <v>1627.03315</v>
      </c>
      <c r="E8" s="10" t="n">
        <f aca="false">C8+D8</f>
        <v>4742.03315</v>
      </c>
      <c r="F8" s="10" t="n">
        <f aca="false">MAX(0,B8-E8)</f>
        <v>262.96685</v>
      </c>
      <c r="G8" s="10" t="n">
        <f aca="false">A8-F8</f>
        <v>13737.03315</v>
      </c>
      <c r="H8" s="11" t="n">
        <f aca="false">IFERROR(F8/A8,0)</f>
        <v>0.0187833464285714</v>
      </c>
      <c r="I8" s="10" t="n">
        <f aca="false">A8/12</f>
        <v>1166.66666666667</v>
      </c>
      <c r="J8" s="10" t="n">
        <f aca="false">G8/12</f>
        <v>1144.7527625</v>
      </c>
      <c r="K8" s="10" t="n">
        <f aca="false">I8-J8</f>
        <v>21.9139041666667</v>
      </c>
    </row>
    <row r="9" customFormat="false" ht="15" hidden="false" customHeight="true" outlineLevel="0" collapsed="false">
      <c r="A9" s="6" t="n">
        <v>15000</v>
      </c>
      <c r="B9" s="10" t="n">
        <f aca="false">IF(A9&lt;='Tax Brackets'!$C$4,A9*'Tax Brackets'!$D$4,IF(A9&lt;='Tax Brackets'!$C$5,'Tax Brackets'!$C$4*'Tax Brackets'!$D$4+(A9-'Tax Brackets'!$C$4)*'Tax Brackets'!$D$5,'Tax Brackets'!$C$4*'Tax Brackets'!$D$4+('Tax Brackets'!$C$5-'Tax Brackets'!$C$4)*'Tax Brackets'!$D$5+(A9-'Tax Brackets'!$C$5)*'Tax Brackets'!$D$6))</f>
        <v>5362.5</v>
      </c>
      <c r="C9" s="10" t="n">
        <f aca="false">IF(A9&lt;='Tax Credits'!$C$6,'Tax Credits'!$D$6,MAX(0,'Tax Credits'!$D$7-'Tax Credits'!$E$7*(A9-'Tax Credits'!$B$7)))</f>
        <v>3115</v>
      </c>
      <c r="D9" s="10" t="n">
        <f aca="false">IF(A9&lt;='Tax Credits'!$C$11,A9*'Tax Credits'!$E$11,IF(A9&lt;='Tax Credits'!$C$12,'Tax Credits'!$D$12+(A9-'Tax Credits'!$B$12)*'Tax Credits'!$E$12,IF(A9&lt;='Tax Credits'!$C$13,'Tax Credits'!$D$13+(A9-'Tax Credits'!$B$13)*'Tax Credits'!$E$13,MAX(0,'Tax Credits'!$D$14+(A9-'Tax Credits'!$B$14)*'Tax Credits'!$E$14))))</f>
        <v>1937.12315</v>
      </c>
      <c r="E9" s="10" t="n">
        <f aca="false">C9+D9</f>
        <v>5052.12315</v>
      </c>
      <c r="F9" s="10" t="n">
        <f aca="false">MAX(0,B9-E9)</f>
        <v>310.376850000001</v>
      </c>
      <c r="G9" s="10" t="n">
        <f aca="false">A9-F9</f>
        <v>14689.62315</v>
      </c>
      <c r="H9" s="11" t="n">
        <f aca="false">IFERROR(F9/A9,0)</f>
        <v>0.02069179</v>
      </c>
      <c r="I9" s="10" t="n">
        <f aca="false">A9/12</f>
        <v>1250</v>
      </c>
      <c r="J9" s="10" t="n">
        <f aca="false">G9/12</f>
        <v>1224.1352625</v>
      </c>
      <c r="K9" s="10" t="n">
        <f aca="false">I9-J9</f>
        <v>25.8647375</v>
      </c>
    </row>
    <row r="10" customFormat="false" ht="15" hidden="false" customHeight="true" outlineLevel="0" collapsed="false">
      <c r="A10" s="6" t="n">
        <v>16000</v>
      </c>
      <c r="B10" s="10" t="n">
        <f aca="false">IF(A10&lt;='Tax Brackets'!$C$4,A10*'Tax Brackets'!$D$4,IF(A10&lt;='Tax Brackets'!$C$5,'Tax Brackets'!$C$4*'Tax Brackets'!$D$4+(A10-'Tax Brackets'!$C$4)*'Tax Brackets'!$D$5,'Tax Brackets'!$C$4*'Tax Brackets'!$D$4+('Tax Brackets'!$C$5-'Tax Brackets'!$C$4)*'Tax Brackets'!$D$5+(A10-'Tax Brackets'!$C$5)*'Tax Brackets'!$D$6))</f>
        <v>5720</v>
      </c>
      <c r="C10" s="10" t="n">
        <f aca="false">IF(A10&lt;='Tax Credits'!$C$6,'Tax Credits'!$D$6,MAX(0,'Tax Credits'!$D$7-'Tax Credits'!$E$7*(A10-'Tax Credits'!$B$7)))</f>
        <v>3115</v>
      </c>
      <c r="D10" s="10" t="n">
        <f aca="false">IF(A10&lt;='Tax Credits'!$C$11,A10*'Tax Credits'!$E$11,IF(A10&lt;='Tax Credits'!$C$12,'Tax Credits'!$D$12+(A10-'Tax Credits'!$B$12)*'Tax Credits'!$E$12,IF(A10&lt;='Tax Credits'!$C$13,'Tax Credits'!$D$13+(A10-'Tax Credits'!$B$13)*'Tax Credits'!$E$13,MAX(0,'Tax Credits'!$D$14+(A10-'Tax Credits'!$B$14)*'Tax Credits'!$E$14))))</f>
        <v>2247.21315</v>
      </c>
      <c r="E10" s="10" t="n">
        <f aca="false">C10+D10</f>
        <v>5362.21315</v>
      </c>
      <c r="F10" s="10" t="n">
        <f aca="false">MAX(0,B10-E10)</f>
        <v>357.78685</v>
      </c>
      <c r="G10" s="10" t="n">
        <f aca="false">A10-F10</f>
        <v>15642.21315</v>
      </c>
      <c r="H10" s="11" t="n">
        <f aca="false">IFERROR(F10/A10,0)</f>
        <v>0.022361678125</v>
      </c>
      <c r="I10" s="10" t="n">
        <f aca="false">A10/12</f>
        <v>1333.33333333333</v>
      </c>
      <c r="J10" s="10" t="n">
        <f aca="false">G10/12</f>
        <v>1303.5177625</v>
      </c>
      <c r="K10" s="10" t="n">
        <f aca="false">I10-J10</f>
        <v>29.8155708333334</v>
      </c>
    </row>
    <row r="11" customFormat="false" ht="15" hidden="false" customHeight="true" outlineLevel="0" collapsed="false">
      <c r="A11" s="6" t="n">
        <v>17000</v>
      </c>
      <c r="B11" s="10" t="n">
        <f aca="false">IF(A11&lt;='Tax Brackets'!$C$4,A11*'Tax Brackets'!$D$4,IF(A11&lt;='Tax Brackets'!$C$5,'Tax Brackets'!$C$4*'Tax Brackets'!$D$4+(A11-'Tax Brackets'!$C$4)*'Tax Brackets'!$D$5,'Tax Brackets'!$C$4*'Tax Brackets'!$D$4+('Tax Brackets'!$C$5-'Tax Brackets'!$C$4)*'Tax Brackets'!$D$5+(A11-'Tax Brackets'!$C$5)*'Tax Brackets'!$D$6))</f>
        <v>6077.5</v>
      </c>
      <c r="C11" s="10" t="n">
        <f aca="false">IF(A11&lt;='Tax Credits'!$C$6,'Tax Credits'!$D$6,MAX(0,'Tax Credits'!$D$7-'Tax Credits'!$E$7*(A11-'Tax Credits'!$B$7)))</f>
        <v>3115</v>
      </c>
      <c r="D11" s="10" t="n">
        <f aca="false">IF(A11&lt;='Tax Credits'!$C$11,A11*'Tax Credits'!$E$11,IF(A11&lt;='Tax Credits'!$C$12,'Tax Credits'!$D$12+(A11-'Tax Credits'!$B$12)*'Tax Credits'!$E$12,IF(A11&lt;='Tax Credits'!$C$13,'Tax Credits'!$D$13+(A11-'Tax Credits'!$B$13)*'Tax Credits'!$E$13,MAX(0,'Tax Credits'!$D$14+(A11-'Tax Credits'!$B$14)*'Tax Credits'!$E$14))))</f>
        <v>2557.30315</v>
      </c>
      <c r="E11" s="10" t="n">
        <f aca="false">C11+D11</f>
        <v>5672.30315</v>
      </c>
      <c r="F11" s="10" t="n">
        <f aca="false">MAX(0,B11-E11)</f>
        <v>405.19685</v>
      </c>
      <c r="G11" s="10" t="n">
        <f aca="false">A11-F11</f>
        <v>16594.80315</v>
      </c>
      <c r="H11" s="11" t="n">
        <f aca="false">IFERROR(F11/A11,0)</f>
        <v>0.0238351088235294</v>
      </c>
      <c r="I11" s="10" t="n">
        <f aca="false">A11/12</f>
        <v>1416.66666666667</v>
      </c>
      <c r="J11" s="10" t="n">
        <f aca="false">G11/12</f>
        <v>1382.9002625</v>
      </c>
      <c r="K11" s="10" t="n">
        <f aca="false">I11-J11</f>
        <v>33.7664041666667</v>
      </c>
    </row>
    <row r="12" customFormat="false" ht="15" hidden="false" customHeight="true" outlineLevel="0" collapsed="false">
      <c r="A12" s="6" t="n">
        <v>18000</v>
      </c>
      <c r="B12" s="10" t="n">
        <f aca="false">IF(A12&lt;='Tax Brackets'!$C$4,A12*'Tax Brackets'!$D$4,IF(A12&lt;='Tax Brackets'!$C$5,'Tax Brackets'!$C$4*'Tax Brackets'!$D$4+(A12-'Tax Brackets'!$C$4)*'Tax Brackets'!$D$5,'Tax Brackets'!$C$4*'Tax Brackets'!$D$4+('Tax Brackets'!$C$5-'Tax Brackets'!$C$4)*'Tax Brackets'!$D$5+(A12-'Tax Brackets'!$C$5)*'Tax Brackets'!$D$6))</f>
        <v>6435</v>
      </c>
      <c r="C12" s="10" t="n">
        <f aca="false">IF(A12&lt;='Tax Credits'!$C$6,'Tax Credits'!$D$6,MAX(0,'Tax Credits'!$D$7-'Tax Credits'!$E$7*(A12-'Tax Credits'!$B$7)))</f>
        <v>3115</v>
      </c>
      <c r="D12" s="10" t="n">
        <f aca="false">IF(A12&lt;='Tax Credits'!$C$11,A12*'Tax Credits'!$E$11,IF(A12&lt;='Tax Credits'!$C$12,'Tax Credits'!$D$12+(A12-'Tax Credits'!$B$12)*'Tax Credits'!$E$12,IF(A12&lt;='Tax Credits'!$C$13,'Tax Credits'!$D$13+(A12-'Tax Credits'!$B$13)*'Tax Credits'!$E$13,MAX(0,'Tax Credits'!$D$14+(A12-'Tax Credits'!$B$14)*'Tax Credits'!$E$14))))</f>
        <v>2867.39315</v>
      </c>
      <c r="E12" s="10" t="n">
        <f aca="false">C12+D12</f>
        <v>5982.39315</v>
      </c>
      <c r="F12" s="10" t="n">
        <f aca="false">MAX(0,B12-E12)</f>
        <v>452.60685</v>
      </c>
      <c r="G12" s="10" t="n">
        <f aca="false">A12-F12</f>
        <v>17547.39315</v>
      </c>
      <c r="H12" s="11" t="n">
        <f aca="false">IFERROR(F12/A12,0)</f>
        <v>0.025144825</v>
      </c>
      <c r="I12" s="10" t="n">
        <f aca="false">A12/12</f>
        <v>1500</v>
      </c>
      <c r="J12" s="10" t="n">
        <f aca="false">G12/12</f>
        <v>1462.2827625</v>
      </c>
      <c r="K12" s="10" t="n">
        <f aca="false">I12-J12</f>
        <v>37.7172375</v>
      </c>
    </row>
    <row r="13" customFormat="false" ht="15" hidden="false" customHeight="true" outlineLevel="0" collapsed="false">
      <c r="A13" s="6" t="n">
        <v>19000</v>
      </c>
      <c r="B13" s="10" t="n">
        <f aca="false">IF(A13&lt;='Tax Brackets'!$C$4,A13*'Tax Brackets'!$D$4,IF(A13&lt;='Tax Brackets'!$C$5,'Tax Brackets'!$C$4*'Tax Brackets'!$D$4+(A13-'Tax Brackets'!$C$4)*'Tax Brackets'!$D$5,'Tax Brackets'!$C$4*'Tax Brackets'!$D$4+('Tax Brackets'!$C$5-'Tax Brackets'!$C$4)*'Tax Brackets'!$D$5+(A13-'Tax Brackets'!$C$5)*'Tax Brackets'!$D$6))</f>
        <v>6792.5</v>
      </c>
      <c r="C13" s="10" t="n">
        <f aca="false">IF(A13&lt;='Tax Credits'!$C$6,'Tax Credits'!$D$6,MAX(0,'Tax Credits'!$D$7-'Tax Credits'!$E$7*(A13-'Tax Credits'!$B$7)))</f>
        <v>3115</v>
      </c>
      <c r="D13" s="10" t="n">
        <f aca="false">IF(A13&lt;='Tax Credits'!$C$11,A13*'Tax Credits'!$E$11,IF(A13&lt;='Tax Credits'!$C$12,'Tax Credits'!$D$12+(A13-'Tax Credits'!$B$12)*'Tax Credits'!$E$12,IF(A13&lt;='Tax Credits'!$C$13,'Tax Credits'!$D$13+(A13-'Tax Credits'!$B$13)*'Tax Credits'!$E$13,MAX(0,'Tax Credits'!$D$14+(A13-'Tax Credits'!$B$14)*'Tax Credits'!$E$14))))</f>
        <v>3177.48315</v>
      </c>
      <c r="E13" s="10" t="n">
        <f aca="false">C13+D13</f>
        <v>6292.48315</v>
      </c>
      <c r="F13" s="10" t="n">
        <f aca="false">MAX(0,B13-E13)</f>
        <v>500.01685</v>
      </c>
      <c r="G13" s="10" t="n">
        <f aca="false">A13-F13</f>
        <v>18499.98315</v>
      </c>
      <c r="H13" s="11" t="n">
        <f aca="false">IFERROR(F13/A13,0)</f>
        <v>0.0263166763157895</v>
      </c>
      <c r="I13" s="10" t="n">
        <f aca="false">A13/12</f>
        <v>1583.33333333333</v>
      </c>
      <c r="J13" s="10" t="n">
        <f aca="false">G13/12</f>
        <v>1541.6652625</v>
      </c>
      <c r="K13" s="10" t="n">
        <f aca="false">I13-J13</f>
        <v>41.6680708333333</v>
      </c>
    </row>
    <row r="14" customFormat="false" ht="15" hidden="false" customHeight="true" outlineLevel="0" collapsed="false">
      <c r="A14" s="6" t="n">
        <v>20000</v>
      </c>
      <c r="B14" s="10" t="n">
        <f aca="false">IF(A14&lt;='Tax Brackets'!$C$4,A14*'Tax Brackets'!$D$4,IF(A14&lt;='Tax Brackets'!$C$5,'Tax Brackets'!$C$4*'Tax Brackets'!$D$4+(A14-'Tax Brackets'!$C$4)*'Tax Brackets'!$D$5,'Tax Brackets'!$C$4*'Tax Brackets'!$D$4+('Tax Brackets'!$C$5-'Tax Brackets'!$C$4)*'Tax Brackets'!$D$5+(A14-'Tax Brackets'!$C$5)*'Tax Brackets'!$D$6))</f>
        <v>7150</v>
      </c>
      <c r="C14" s="10" t="n">
        <f aca="false">IF(A14&lt;='Tax Credits'!$C$6,'Tax Credits'!$D$6,MAX(0,'Tax Credits'!$D$7-'Tax Credits'!$E$7*(A14-'Tax Credits'!$B$7)))</f>
        <v>3115</v>
      </c>
      <c r="D14" s="10" t="n">
        <f aca="false">IF(A14&lt;='Tax Credits'!$C$11,A14*'Tax Credits'!$E$11,IF(A14&lt;='Tax Credits'!$C$12,'Tax Credits'!$D$12+(A14-'Tax Credits'!$B$12)*'Tax Credits'!$E$12,IF(A14&lt;='Tax Credits'!$C$13,'Tax Credits'!$D$13+(A14-'Tax Credits'!$B$13)*'Tax Credits'!$E$13,MAX(0,'Tax Credits'!$D$14+(A14-'Tax Credits'!$B$14)*'Tax Credits'!$E$14))))</f>
        <v>3487.57315</v>
      </c>
      <c r="E14" s="10" t="n">
        <f aca="false">C14+D14</f>
        <v>6602.57315</v>
      </c>
      <c r="F14" s="10" t="n">
        <f aca="false">MAX(0,B14-E14)</f>
        <v>547.42685</v>
      </c>
      <c r="G14" s="10" t="n">
        <f aca="false">A14-F14</f>
        <v>19452.57315</v>
      </c>
      <c r="H14" s="11" t="n">
        <f aca="false">IFERROR(F14/A14,0)</f>
        <v>0.0273713425</v>
      </c>
      <c r="I14" s="10" t="n">
        <f aca="false">A14/12</f>
        <v>1666.66666666667</v>
      </c>
      <c r="J14" s="10" t="n">
        <f aca="false">G14/12</f>
        <v>1621.0477625</v>
      </c>
      <c r="K14" s="10" t="n">
        <f aca="false">I14-J14</f>
        <v>45.6189041666667</v>
      </c>
    </row>
    <row r="15" customFormat="false" ht="15" hidden="false" customHeight="true" outlineLevel="0" collapsed="false">
      <c r="A15" s="6" t="n">
        <v>21000</v>
      </c>
      <c r="B15" s="10" t="n">
        <f aca="false">IF(A15&lt;='Tax Brackets'!$C$4,A15*'Tax Brackets'!$D$4,IF(A15&lt;='Tax Brackets'!$C$5,'Tax Brackets'!$C$4*'Tax Brackets'!$D$4+(A15-'Tax Brackets'!$C$4)*'Tax Brackets'!$D$5,'Tax Brackets'!$C$4*'Tax Brackets'!$D$4+('Tax Brackets'!$C$5-'Tax Brackets'!$C$4)*'Tax Brackets'!$D$5+(A15-'Tax Brackets'!$C$5)*'Tax Brackets'!$D$6))</f>
        <v>7507.5</v>
      </c>
      <c r="C15" s="10" t="n">
        <f aca="false">IF(A15&lt;='Tax Credits'!$C$6,'Tax Credits'!$D$6,MAX(0,'Tax Credits'!$D$7-'Tax Credits'!$E$7*(A15-'Tax Credits'!$B$7)))</f>
        <v>3115</v>
      </c>
      <c r="D15" s="10" t="n">
        <f aca="false">IF(A15&lt;='Tax Credits'!$C$11,A15*'Tax Credits'!$E$11,IF(A15&lt;='Tax Credits'!$C$12,'Tax Credits'!$D$12+(A15-'Tax Credits'!$B$12)*'Tax Credits'!$E$12,IF(A15&lt;='Tax Credits'!$C$13,'Tax Credits'!$D$13+(A15-'Tax Credits'!$B$13)*'Tax Credits'!$E$13,MAX(0,'Tax Credits'!$D$14+(A15-'Tax Credits'!$B$14)*'Tax Credits'!$E$14))))</f>
        <v>3797.66315</v>
      </c>
      <c r="E15" s="10" t="n">
        <f aca="false">C15+D15</f>
        <v>6912.66315</v>
      </c>
      <c r="F15" s="10" t="n">
        <f aca="false">MAX(0,B15-E15)</f>
        <v>594.83685</v>
      </c>
      <c r="G15" s="10" t="n">
        <f aca="false">A15-F15</f>
        <v>20405.16315</v>
      </c>
      <c r="H15" s="11" t="n">
        <f aca="false">IFERROR(F15/A15,0)</f>
        <v>0.0283255642857143</v>
      </c>
      <c r="I15" s="10" t="n">
        <f aca="false">A15/12</f>
        <v>1750</v>
      </c>
      <c r="J15" s="10" t="n">
        <f aca="false">G15/12</f>
        <v>1700.4302625</v>
      </c>
      <c r="K15" s="10" t="n">
        <f aca="false">I15-J15</f>
        <v>49.5697375</v>
      </c>
    </row>
    <row r="16" customFormat="false" ht="15" hidden="false" customHeight="true" outlineLevel="0" collapsed="false">
      <c r="A16" s="6" t="n">
        <v>22000</v>
      </c>
      <c r="B16" s="10" t="n">
        <f aca="false">IF(A16&lt;='Tax Brackets'!$C$4,A16*'Tax Brackets'!$D$4,IF(A16&lt;='Tax Brackets'!$C$5,'Tax Brackets'!$C$4*'Tax Brackets'!$D$4+(A16-'Tax Brackets'!$C$4)*'Tax Brackets'!$D$5,'Tax Brackets'!$C$4*'Tax Brackets'!$D$4+('Tax Brackets'!$C$5-'Tax Brackets'!$C$4)*'Tax Brackets'!$D$5+(A16-'Tax Brackets'!$C$5)*'Tax Brackets'!$D$6))</f>
        <v>7865</v>
      </c>
      <c r="C16" s="10" t="n">
        <f aca="false">IF(A16&lt;='Tax Credits'!$C$6,'Tax Credits'!$D$6,MAX(0,'Tax Credits'!$D$7-'Tax Credits'!$E$7*(A16-'Tax Credits'!$B$7)))</f>
        <v>3115</v>
      </c>
      <c r="D16" s="10" t="n">
        <f aca="false">IF(A16&lt;='Tax Credits'!$C$11,A16*'Tax Credits'!$E$11,IF(A16&lt;='Tax Credits'!$C$12,'Tax Credits'!$D$12+(A16-'Tax Credits'!$B$12)*'Tax Credits'!$E$12,IF(A16&lt;='Tax Credits'!$C$13,'Tax Credits'!$D$13+(A16-'Tax Credits'!$B$13)*'Tax Credits'!$E$13,MAX(0,'Tax Credits'!$D$14+(A16-'Tax Credits'!$B$14)*'Tax Credits'!$E$14))))</f>
        <v>4107.75315</v>
      </c>
      <c r="E16" s="10" t="n">
        <f aca="false">C16+D16</f>
        <v>7222.75315</v>
      </c>
      <c r="F16" s="10" t="n">
        <f aca="false">MAX(0,B16-E16)</f>
        <v>642.24685</v>
      </c>
      <c r="G16" s="10" t="n">
        <f aca="false">A16-F16</f>
        <v>21357.75315</v>
      </c>
      <c r="H16" s="11" t="n">
        <f aca="false">IFERROR(F16/A16,0)</f>
        <v>0.0291930386363637</v>
      </c>
      <c r="I16" s="10" t="n">
        <f aca="false">A16/12</f>
        <v>1833.33333333333</v>
      </c>
      <c r="J16" s="10" t="n">
        <f aca="false">G16/12</f>
        <v>1779.8127625</v>
      </c>
      <c r="K16" s="10" t="n">
        <f aca="false">I16-J16</f>
        <v>53.5205708333333</v>
      </c>
    </row>
    <row r="17" customFormat="false" ht="15" hidden="false" customHeight="true" outlineLevel="0" collapsed="false">
      <c r="A17" s="6" t="n">
        <v>23000</v>
      </c>
      <c r="B17" s="10" t="n">
        <f aca="false">IF(A17&lt;='Tax Brackets'!$C$4,A17*'Tax Brackets'!$D$4,IF(A17&lt;='Tax Brackets'!$C$5,'Tax Brackets'!$C$4*'Tax Brackets'!$D$4+(A17-'Tax Brackets'!$C$4)*'Tax Brackets'!$D$5,'Tax Brackets'!$C$4*'Tax Brackets'!$D$4+('Tax Brackets'!$C$5-'Tax Brackets'!$C$4)*'Tax Brackets'!$D$5+(A17-'Tax Brackets'!$C$5)*'Tax Brackets'!$D$6))</f>
        <v>8222.5</v>
      </c>
      <c r="C17" s="10" t="n">
        <f aca="false">IF(A17&lt;='Tax Credits'!$C$6,'Tax Credits'!$D$6,MAX(0,'Tax Credits'!$D$7-'Tax Credits'!$E$7*(A17-'Tax Credits'!$B$7)))</f>
        <v>3115</v>
      </c>
      <c r="D17" s="10" t="n">
        <f aca="false">IF(A17&lt;='Tax Credits'!$C$11,A17*'Tax Credits'!$E$11,IF(A17&lt;='Tax Credits'!$C$12,'Tax Credits'!$D$12+(A17-'Tax Credits'!$B$12)*'Tax Credits'!$E$12,IF(A17&lt;='Tax Credits'!$C$13,'Tax Credits'!$D$13+(A17-'Tax Credits'!$B$13)*'Tax Credits'!$E$13,MAX(0,'Tax Credits'!$D$14+(A17-'Tax Credits'!$B$14)*'Tax Credits'!$E$14))))</f>
        <v>4417.84315</v>
      </c>
      <c r="E17" s="10" t="n">
        <f aca="false">C17+D17</f>
        <v>7532.84315</v>
      </c>
      <c r="F17" s="10" t="n">
        <f aca="false">MAX(0,B17-E17)</f>
        <v>689.65685</v>
      </c>
      <c r="G17" s="10" t="n">
        <f aca="false">A17-F17</f>
        <v>22310.34315</v>
      </c>
      <c r="H17" s="11" t="n">
        <f aca="false">IFERROR(F17/A17,0)</f>
        <v>0.0299850804347826</v>
      </c>
      <c r="I17" s="10" t="n">
        <f aca="false">A17/12</f>
        <v>1916.66666666667</v>
      </c>
      <c r="J17" s="10" t="n">
        <f aca="false">G17/12</f>
        <v>1859.1952625</v>
      </c>
      <c r="K17" s="10" t="n">
        <f aca="false">I17-J17</f>
        <v>57.4714041666666</v>
      </c>
    </row>
    <row r="18" customFormat="false" ht="15" hidden="false" customHeight="true" outlineLevel="0" collapsed="false">
      <c r="A18" s="6" t="n">
        <v>24000</v>
      </c>
      <c r="B18" s="10" t="n">
        <f aca="false">IF(A18&lt;='Tax Brackets'!$C$4,A18*'Tax Brackets'!$D$4,IF(A18&lt;='Tax Brackets'!$C$5,'Tax Brackets'!$C$4*'Tax Brackets'!$D$4+(A18-'Tax Brackets'!$C$4)*'Tax Brackets'!$D$5,'Tax Brackets'!$C$4*'Tax Brackets'!$D$4+('Tax Brackets'!$C$5-'Tax Brackets'!$C$4)*'Tax Brackets'!$D$5+(A18-'Tax Brackets'!$C$5)*'Tax Brackets'!$D$6))</f>
        <v>8580</v>
      </c>
      <c r="C18" s="10" t="n">
        <f aca="false">IF(A18&lt;='Tax Credits'!$C$6,'Tax Credits'!$D$6,MAX(0,'Tax Credits'!$D$7-'Tax Credits'!$E$7*(A18-'Tax Credits'!$B$7)))</f>
        <v>3115</v>
      </c>
      <c r="D18" s="10" t="n">
        <f aca="false">IF(A18&lt;='Tax Credits'!$C$11,A18*'Tax Credits'!$E$11,IF(A18&lt;='Tax Credits'!$C$12,'Tax Credits'!$D$12+(A18-'Tax Credits'!$B$12)*'Tax Credits'!$E$12,IF(A18&lt;='Tax Credits'!$C$13,'Tax Credits'!$D$13+(A18-'Tax Credits'!$B$13)*'Tax Credits'!$E$13,MAX(0,'Tax Credits'!$D$14+(A18-'Tax Credits'!$B$14)*'Tax Credits'!$E$14))))</f>
        <v>4727.93315</v>
      </c>
      <c r="E18" s="10" t="n">
        <f aca="false">C18+D18</f>
        <v>7842.93315</v>
      </c>
      <c r="F18" s="10" t="n">
        <f aca="false">MAX(0,B18-E18)</f>
        <v>737.06685</v>
      </c>
      <c r="G18" s="10" t="n">
        <f aca="false">A18-F18</f>
        <v>23262.93315</v>
      </c>
      <c r="H18" s="11" t="n">
        <f aca="false">IFERROR(F18/A18,0)</f>
        <v>0.03071111875</v>
      </c>
      <c r="I18" s="10" t="n">
        <f aca="false">A18/12</f>
        <v>2000</v>
      </c>
      <c r="J18" s="10" t="n">
        <f aca="false">G18/12</f>
        <v>1938.5777625</v>
      </c>
      <c r="K18" s="10" t="n">
        <f aca="false">I18-J18</f>
        <v>61.4222374999999</v>
      </c>
    </row>
    <row r="19" customFormat="false" ht="15" hidden="false" customHeight="true" outlineLevel="0" collapsed="false">
      <c r="A19" s="6" t="n">
        <v>25000</v>
      </c>
      <c r="B19" s="10" t="n">
        <f aca="false">IF(A19&lt;='Tax Brackets'!$C$4,A19*'Tax Brackets'!$D$4,IF(A19&lt;='Tax Brackets'!$C$5,'Tax Brackets'!$C$4*'Tax Brackets'!$D$4+(A19-'Tax Brackets'!$C$4)*'Tax Brackets'!$D$5,'Tax Brackets'!$C$4*'Tax Brackets'!$D$4+('Tax Brackets'!$C$5-'Tax Brackets'!$C$4)*'Tax Brackets'!$D$5+(A19-'Tax Brackets'!$C$5)*'Tax Brackets'!$D$6))</f>
        <v>8937.5</v>
      </c>
      <c r="C19" s="10" t="n">
        <f aca="false">IF(A19&lt;='Tax Credits'!$C$6,'Tax Credits'!$D$6,MAX(0,'Tax Credits'!$D$7-'Tax Credits'!$E$7*(A19-'Tax Credits'!$B$7)))</f>
        <v>3115</v>
      </c>
      <c r="D19" s="10" t="n">
        <f aca="false">IF(A19&lt;='Tax Credits'!$C$11,A19*'Tax Credits'!$E$11,IF(A19&lt;='Tax Credits'!$C$12,'Tax Credits'!$D$12+(A19-'Tax Credits'!$B$12)*'Tax Credits'!$E$12,IF(A19&lt;='Tax Credits'!$C$13,'Tax Credits'!$D$13+(A19-'Tax Credits'!$B$13)*'Tax Credits'!$E$13,MAX(0,'Tax Credits'!$D$14+(A19-'Tax Credits'!$B$14)*'Tax Credits'!$E$14))))</f>
        <v>5038.02315</v>
      </c>
      <c r="E19" s="10" t="n">
        <f aca="false">C19+D19</f>
        <v>8153.02315</v>
      </c>
      <c r="F19" s="10" t="n">
        <f aca="false">MAX(0,B19-E19)</f>
        <v>784.476850000001</v>
      </c>
      <c r="G19" s="10" t="n">
        <f aca="false">A19-F19</f>
        <v>24215.52315</v>
      </c>
      <c r="H19" s="11" t="n">
        <f aca="false">IFERROR(F19/A19,0)</f>
        <v>0.031379074</v>
      </c>
      <c r="I19" s="10" t="n">
        <f aca="false">A19/12</f>
        <v>2083.33333333333</v>
      </c>
      <c r="J19" s="10" t="n">
        <f aca="false">G19/12</f>
        <v>2017.9602625</v>
      </c>
      <c r="K19" s="10" t="n">
        <f aca="false">I19-J19</f>
        <v>65.3730708333335</v>
      </c>
    </row>
    <row r="20" customFormat="false" ht="15" hidden="false" customHeight="true" outlineLevel="0" collapsed="false">
      <c r="A20" s="6" t="n">
        <v>26000</v>
      </c>
      <c r="B20" s="10" t="n">
        <f aca="false">IF(A20&lt;='Tax Brackets'!$C$4,A20*'Tax Brackets'!$D$4,IF(A20&lt;='Tax Brackets'!$C$5,'Tax Brackets'!$C$4*'Tax Brackets'!$D$4+(A20-'Tax Brackets'!$C$4)*'Tax Brackets'!$D$5,'Tax Brackets'!$C$4*'Tax Brackets'!$D$4+('Tax Brackets'!$C$5-'Tax Brackets'!$C$4)*'Tax Brackets'!$D$5+(A20-'Tax Brackets'!$C$5)*'Tax Brackets'!$D$6))</f>
        <v>9295</v>
      </c>
      <c r="C20" s="10" t="n">
        <f aca="false">IF(A20&lt;='Tax Credits'!$C$6,'Tax Credits'!$D$6,MAX(0,'Tax Credits'!$D$7-'Tax Credits'!$E$7*(A20-'Tax Credits'!$B$7)))</f>
        <v>3115</v>
      </c>
      <c r="D20" s="10" t="n">
        <f aca="false">IF(A20&lt;='Tax Credits'!$C$11,A20*'Tax Credits'!$E$11,IF(A20&lt;='Tax Credits'!$C$12,'Tax Credits'!$D$12+(A20-'Tax Credits'!$B$12)*'Tax Credits'!$E$12,IF(A20&lt;='Tax Credits'!$C$13,'Tax Credits'!$D$13+(A20-'Tax Credits'!$B$13)*'Tax Credits'!$E$13,MAX(0,'Tax Credits'!$D$14+(A20-'Tax Credits'!$B$14)*'Tax Credits'!$E$14))))</f>
        <v>5303.0225</v>
      </c>
      <c r="E20" s="10" t="n">
        <f aca="false">C20+D20</f>
        <v>8418.0225</v>
      </c>
      <c r="F20" s="10" t="n">
        <f aca="false">MAX(0,B20-E20)</f>
        <v>876.977500000001</v>
      </c>
      <c r="G20" s="10" t="n">
        <f aca="false">A20-F20</f>
        <v>25123.0225</v>
      </c>
      <c r="H20" s="11" t="n">
        <f aca="false">IFERROR(F20/A20,0)</f>
        <v>0.0337299038461539</v>
      </c>
      <c r="I20" s="10" t="n">
        <f aca="false">A20/12</f>
        <v>2166.66666666667</v>
      </c>
      <c r="J20" s="10" t="n">
        <f aca="false">G20/12</f>
        <v>2093.58520833333</v>
      </c>
      <c r="K20" s="10" t="n">
        <f aca="false">I20-J20</f>
        <v>73.0814583333331</v>
      </c>
    </row>
    <row r="21" customFormat="false" ht="15" hidden="false" customHeight="true" outlineLevel="0" collapsed="false">
      <c r="A21" s="6" t="n">
        <v>27000</v>
      </c>
      <c r="B21" s="10" t="n">
        <f aca="false">IF(A21&lt;='Tax Brackets'!$C$4,A21*'Tax Brackets'!$D$4,IF(A21&lt;='Tax Brackets'!$C$5,'Tax Brackets'!$C$4*'Tax Brackets'!$D$4+(A21-'Tax Brackets'!$C$4)*'Tax Brackets'!$D$5,'Tax Brackets'!$C$4*'Tax Brackets'!$D$4+('Tax Brackets'!$C$5-'Tax Brackets'!$C$4)*'Tax Brackets'!$D$5+(A21-'Tax Brackets'!$C$5)*'Tax Brackets'!$D$6))</f>
        <v>9652.5</v>
      </c>
      <c r="C21" s="10" t="n">
        <f aca="false">IF(A21&lt;='Tax Credits'!$C$6,'Tax Credits'!$D$6,MAX(0,'Tax Credits'!$D$7-'Tax Credits'!$E$7*(A21-'Tax Credits'!$B$7)))</f>
        <v>3115</v>
      </c>
      <c r="D21" s="10" t="n">
        <f aca="false">IF(A21&lt;='Tax Credits'!$C$11,A21*'Tax Credits'!$E$11,IF(A21&lt;='Tax Credits'!$C$12,'Tax Credits'!$D$12+(A21-'Tax Credits'!$B$12)*'Tax Credits'!$E$12,IF(A21&lt;='Tax Credits'!$C$13,'Tax Credits'!$D$13+(A21-'Tax Credits'!$B$13)*'Tax Credits'!$E$13,MAX(0,'Tax Credits'!$D$14+(A21-'Tax Credits'!$B$14)*'Tax Credits'!$E$14))))</f>
        <v>5322.5225</v>
      </c>
      <c r="E21" s="10" t="n">
        <f aca="false">C21+D21</f>
        <v>8437.5225</v>
      </c>
      <c r="F21" s="10" t="n">
        <f aca="false">MAX(0,B21-E21)</f>
        <v>1214.9775</v>
      </c>
      <c r="G21" s="10" t="n">
        <f aca="false">A21-F21</f>
        <v>25785.0225</v>
      </c>
      <c r="H21" s="11" t="n">
        <f aca="false">IFERROR(F21/A21,0)</f>
        <v>0.0449991666666667</v>
      </c>
      <c r="I21" s="10" t="n">
        <f aca="false">A21/12</f>
        <v>2250</v>
      </c>
      <c r="J21" s="10" t="n">
        <f aca="false">G21/12</f>
        <v>2148.751875</v>
      </c>
      <c r="K21" s="10" t="n">
        <f aca="false">I21-J21</f>
        <v>101.248125</v>
      </c>
    </row>
    <row r="22" customFormat="false" ht="15" hidden="false" customHeight="true" outlineLevel="0" collapsed="false">
      <c r="A22" s="6" t="n">
        <v>28000</v>
      </c>
      <c r="B22" s="10" t="n">
        <f aca="false">IF(A22&lt;='Tax Brackets'!$C$4,A22*'Tax Brackets'!$D$4,IF(A22&lt;='Tax Brackets'!$C$5,'Tax Brackets'!$C$4*'Tax Brackets'!$D$4+(A22-'Tax Brackets'!$C$4)*'Tax Brackets'!$D$5,'Tax Brackets'!$C$4*'Tax Brackets'!$D$4+('Tax Brackets'!$C$5-'Tax Brackets'!$C$4)*'Tax Brackets'!$D$5+(A22-'Tax Brackets'!$C$5)*'Tax Brackets'!$D$6))</f>
        <v>10010</v>
      </c>
      <c r="C22" s="10" t="n">
        <f aca="false">IF(A22&lt;='Tax Credits'!$C$6,'Tax Credits'!$D$6,MAX(0,'Tax Credits'!$D$7-'Tax Credits'!$E$7*(A22-'Tax Credits'!$B$7)))</f>
        <v>3115</v>
      </c>
      <c r="D22" s="10" t="n">
        <f aca="false">IF(A22&lt;='Tax Credits'!$C$11,A22*'Tax Credits'!$E$11,IF(A22&lt;='Tax Credits'!$C$12,'Tax Credits'!$D$12+(A22-'Tax Credits'!$B$12)*'Tax Credits'!$E$12,IF(A22&lt;='Tax Credits'!$C$13,'Tax Credits'!$D$13+(A22-'Tax Credits'!$B$13)*'Tax Credits'!$E$13,MAX(0,'Tax Credits'!$D$14+(A22-'Tax Credits'!$B$14)*'Tax Credits'!$E$14))))</f>
        <v>5342.0225</v>
      </c>
      <c r="E22" s="10" t="n">
        <f aca="false">C22+D22</f>
        <v>8457.0225</v>
      </c>
      <c r="F22" s="10" t="n">
        <f aca="false">MAX(0,B22-E22)</f>
        <v>1552.9775</v>
      </c>
      <c r="G22" s="10" t="n">
        <f aca="false">A22-F22</f>
        <v>26447.0225</v>
      </c>
      <c r="H22" s="11" t="n">
        <f aca="false">IFERROR(F22/A22,0)</f>
        <v>0.0554634821428572</v>
      </c>
      <c r="I22" s="10" t="n">
        <f aca="false">A22/12</f>
        <v>2333.33333333333</v>
      </c>
      <c r="J22" s="10" t="n">
        <f aca="false">G22/12</f>
        <v>2203.91854166667</v>
      </c>
      <c r="K22" s="10" t="n">
        <f aca="false">I22-J22</f>
        <v>129.414791666667</v>
      </c>
    </row>
    <row r="23" customFormat="false" ht="15" hidden="false" customHeight="true" outlineLevel="0" collapsed="false">
      <c r="A23" s="6" t="n">
        <v>29000</v>
      </c>
      <c r="B23" s="10" t="n">
        <f aca="false">IF(A23&lt;='Tax Brackets'!$C$4,A23*'Tax Brackets'!$D$4,IF(A23&lt;='Tax Brackets'!$C$5,'Tax Brackets'!$C$4*'Tax Brackets'!$D$4+(A23-'Tax Brackets'!$C$4)*'Tax Brackets'!$D$5,'Tax Brackets'!$C$4*'Tax Brackets'!$D$4+('Tax Brackets'!$C$5-'Tax Brackets'!$C$4)*'Tax Brackets'!$D$5+(A23-'Tax Brackets'!$C$5)*'Tax Brackets'!$D$6))</f>
        <v>10367.5</v>
      </c>
      <c r="C23" s="10" t="n">
        <f aca="false">IF(A23&lt;='Tax Credits'!$C$6,'Tax Credits'!$D$6,MAX(0,'Tax Credits'!$D$7-'Tax Credits'!$E$7*(A23-'Tax Credits'!$B$7)))</f>
        <v>3115</v>
      </c>
      <c r="D23" s="10" t="n">
        <f aca="false">IF(A23&lt;='Tax Credits'!$C$11,A23*'Tax Credits'!$E$11,IF(A23&lt;='Tax Credits'!$C$12,'Tax Credits'!$D$12+(A23-'Tax Credits'!$B$12)*'Tax Credits'!$E$12,IF(A23&lt;='Tax Credits'!$C$13,'Tax Credits'!$D$13+(A23-'Tax Credits'!$B$13)*'Tax Credits'!$E$13,MAX(0,'Tax Credits'!$D$14+(A23-'Tax Credits'!$B$14)*'Tax Credits'!$E$14))))</f>
        <v>5361.5225</v>
      </c>
      <c r="E23" s="10" t="n">
        <f aca="false">C23+D23</f>
        <v>8476.5225</v>
      </c>
      <c r="F23" s="10" t="n">
        <f aca="false">MAX(0,B23-E23)</f>
        <v>1890.9775</v>
      </c>
      <c r="G23" s="10" t="n">
        <f aca="false">A23-F23</f>
        <v>27109.0225</v>
      </c>
      <c r="H23" s="11" t="n">
        <f aca="false">IFERROR(F23/A23,0)</f>
        <v>0.0652061206896552</v>
      </c>
      <c r="I23" s="10" t="n">
        <f aca="false">A23/12</f>
        <v>2416.66666666667</v>
      </c>
      <c r="J23" s="10" t="n">
        <f aca="false">G23/12</f>
        <v>2259.08520833333</v>
      </c>
      <c r="K23" s="10" t="n">
        <f aca="false">I23-J23</f>
        <v>157.581458333333</v>
      </c>
    </row>
    <row r="24" customFormat="false" ht="15" hidden="false" customHeight="true" outlineLevel="0" collapsed="false">
      <c r="A24" s="6" t="n">
        <v>30000</v>
      </c>
      <c r="B24" s="10" t="n">
        <f aca="false">IF(A24&lt;='Tax Brackets'!$C$4,A24*'Tax Brackets'!$D$4,IF(A24&lt;='Tax Brackets'!$C$5,'Tax Brackets'!$C$4*'Tax Brackets'!$D$4+(A24-'Tax Brackets'!$C$4)*'Tax Brackets'!$D$5,'Tax Brackets'!$C$4*'Tax Brackets'!$D$4+('Tax Brackets'!$C$5-'Tax Brackets'!$C$4)*'Tax Brackets'!$D$5+(A24-'Tax Brackets'!$C$5)*'Tax Brackets'!$D$6))</f>
        <v>10725</v>
      </c>
      <c r="C24" s="10" t="n">
        <f aca="false">IF(A24&lt;='Tax Credits'!$C$6,'Tax Credits'!$D$6,MAX(0,'Tax Credits'!$D$7-'Tax Credits'!$E$7*(A24-'Tax Credits'!$B$7)))</f>
        <v>3098.10928</v>
      </c>
      <c r="D24" s="10" t="n">
        <f aca="false">IF(A24&lt;='Tax Credits'!$C$11,A24*'Tax Credits'!$E$11,IF(A24&lt;='Tax Credits'!$C$12,'Tax Credits'!$D$12+(A24-'Tax Credits'!$B$12)*'Tax Credits'!$E$12,IF(A24&lt;='Tax Credits'!$C$13,'Tax Credits'!$D$13+(A24-'Tax Credits'!$B$13)*'Tax Credits'!$E$13,MAX(0,'Tax Credits'!$D$14+(A24-'Tax Credits'!$B$14)*'Tax Credits'!$E$14))))</f>
        <v>5381.0225</v>
      </c>
      <c r="E24" s="10" t="n">
        <f aca="false">C24+D24</f>
        <v>8479.13178</v>
      </c>
      <c r="F24" s="10" t="n">
        <f aca="false">MAX(0,B24-E24)</f>
        <v>2245.86822</v>
      </c>
      <c r="G24" s="10" t="n">
        <f aca="false">A24-F24</f>
        <v>27754.13178</v>
      </c>
      <c r="H24" s="11" t="n">
        <f aca="false">IFERROR(F24/A24,0)</f>
        <v>0.074862274</v>
      </c>
      <c r="I24" s="10" t="n">
        <f aca="false">A24/12</f>
        <v>2500</v>
      </c>
      <c r="J24" s="10" t="n">
        <f aca="false">G24/12</f>
        <v>2312.844315</v>
      </c>
      <c r="K24" s="10" t="n">
        <f aca="false">I24-J24</f>
        <v>187.155685</v>
      </c>
    </row>
    <row r="25" customFormat="false" ht="15" hidden="false" customHeight="true" outlineLevel="0" collapsed="false">
      <c r="A25" s="6" t="n">
        <v>31000</v>
      </c>
      <c r="B25" s="10" t="n">
        <f aca="false">IF(A25&lt;='Tax Brackets'!$C$4,A25*'Tax Brackets'!$D$4,IF(A25&lt;='Tax Brackets'!$C$5,'Tax Brackets'!$C$4*'Tax Brackets'!$D$4+(A25-'Tax Brackets'!$C$4)*'Tax Brackets'!$D$5,'Tax Brackets'!$C$4*'Tax Brackets'!$D$4+('Tax Brackets'!$C$5-'Tax Brackets'!$C$4)*'Tax Brackets'!$D$5+(A25-'Tax Brackets'!$C$5)*'Tax Brackets'!$D$6))</f>
        <v>11082.5</v>
      </c>
      <c r="C25" s="10" t="n">
        <f aca="false">IF(A25&lt;='Tax Credits'!$C$6,'Tax Credits'!$D$6,MAX(0,'Tax Credits'!$D$7-'Tax Credits'!$E$7*(A25-'Tax Credits'!$B$7)))</f>
        <v>3034.12928</v>
      </c>
      <c r="D25" s="10" t="n">
        <f aca="false">IF(A25&lt;='Tax Credits'!$C$11,A25*'Tax Credits'!$E$11,IF(A25&lt;='Tax Credits'!$C$12,'Tax Credits'!$D$12+(A25-'Tax Credits'!$B$12)*'Tax Credits'!$E$12,IF(A25&lt;='Tax Credits'!$C$13,'Tax Credits'!$D$13+(A25-'Tax Credits'!$B$13)*'Tax Credits'!$E$13,MAX(0,'Tax Credits'!$D$14+(A25-'Tax Credits'!$B$14)*'Tax Credits'!$E$14))))</f>
        <v>5400.5225</v>
      </c>
      <c r="E25" s="10" t="n">
        <f aca="false">C25+D25</f>
        <v>8434.65178</v>
      </c>
      <c r="F25" s="10" t="n">
        <f aca="false">MAX(0,B25-E25)</f>
        <v>2647.84822</v>
      </c>
      <c r="G25" s="10" t="n">
        <f aca="false">A25-F25</f>
        <v>28352.15178</v>
      </c>
      <c r="H25" s="11" t="n">
        <f aca="false">IFERROR(F25/A25,0)</f>
        <v>0.0854144587096774</v>
      </c>
      <c r="I25" s="10" t="n">
        <f aca="false">A25/12</f>
        <v>2583.33333333333</v>
      </c>
      <c r="J25" s="10" t="n">
        <f aca="false">G25/12</f>
        <v>2362.679315</v>
      </c>
      <c r="K25" s="10" t="n">
        <f aca="false">I25-J25</f>
        <v>220.654018333334</v>
      </c>
    </row>
    <row r="26" customFormat="false" ht="15" hidden="false" customHeight="true" outlineLevel="0" collapsed="false">
      <c r="A26" s="6" t="n">
        <v>32000</v>
      </c>
      <c r="B26" s="10" t="n">
        <f aca="false">IF(A26&lt;='Tax Brackets'!$C$4,A26*'Tax Brackets'!$D$4,IF(A26&lt;='Tax Brackets'!$C$5,'Tax Brackets'!$C$4*'Tax Brackets'!$D$4+(A26-'Tax Brackets'!$C$4)*'Tax Brackets'!$D$5,'Tax Brackets'!$C$4*'Tax Brackets'!$D$4+('Tax Brackets'!$C$5-'Tax Brackets'!$C$4)*'Tax Brackets'!$D$5+(A26-'Tax Brackets'!$C$5)*'Tax Brackets'!$D$6))</f>
        <v>11440</v>
      </c>
      <c r="C26" s="10" t="n">
        <f aca="false">IF(A26&lt;='Tax Credits'!$C$6,'Tax Credits'!$D$6,MAX(0,'Tax Credits'!$D$7-'Tax Credits'!$E$7*(A26-'Tax Credits'!$B$7)))</f>
        <v>2970.14928</v>
      </c>
      <c r="D26" s="10" t="n">
        <f aca="false">IF(A26&lt;='Tax Credits'!$C$11,A26*'Tax Credits'!$E$11,IF(A26&lt;='Tax Credits'!$C$12,'Tax Credits'!$D$12+(A26-'Tax Credits'!$B$12)*'Tax Credits'!$E$12,IF(A26&lt;='Tax Credits'!$C$13,'Tax Credits'!$D$13+(A26-'Tax Credits'!$B$13)*'Tax Credits'!$E$13,MAX(0,'Tax Credits'!$D$14+(A26-'Tax Credits'!$B$14)*'Tax Credits'!$E$14))))</f>
        <v>5420.0225</v>
      </c>
      <c r="E26" s="10" t="n">
        <f aca="false">C26+D26</f>
        <v>8390.17178</v>
      </c>
      <c r="F26" s="10" t="n">
        <f aca="false">MAX(0,B26-E26)</f>
        <v>3049.82822</v>
      </c>
      <c r="G26" s="10" t="n">
        <f aca="false">A26-F26</f>
        <v>28950.17178</v>
      </c>
      <c r="H26" s="11" t="n">
        <f aca="false">IFERROR(F26/A26,0)</f>
        <v>0.095307131875</v>
      </c>
      <c r="I26" s="10" t="n">
        <f aca="false">A26/12</f>
        <v>2666.66666666667</v>
      </c>
      <c r="J26" s="10" t="n">
        <f aca="false">G26/12</f>
        <v>2412.514315</v>
      </c>
      <c r="K26" s="10" t="n">
        <f aca="false">I26-J26</f>
        <v>254.152351666667</v>
      </c>
    </row>
    <row r="27" customFormat="false" ht="15" hidden="false" customHeight="true" outlineLevel="0" collapsed="false">
      <c r="A27" s="6" t="n">
        <v>33000</v>
      </c>
      <c r="B27" s="10" t="n">
        <f aca="false">IF(A27&lt;='Tax Brackets'!$C$4,A27*'Tax Brackets'!$D$4,IF(A27&lt;='Tax Brackets'!$C$5,'Tax Brackets'!$C$4*'Tax Brackets'!$D$4+(A27-'Tax Brackets'!$C$4)*'Tax Brackets'!$D$5,'Tax Brackets'!$C$4*'Tax Brackets'!$D$4+('Tax Brackets'!$C$5-'Tax Brackets'!$C$4)*'Tax Brackets'!$D$5+(A27-'Tax Brackets'!$C$5)*'Tax Brackets'!$D$6))</f>
        <v>11797.5</v>
      </c>
      <c r="C27" s="10" t="n">
        <f aca="false">IF(A27&lt;='Tax Credits'!$C$6,'Tax Credits'!$D$6,MAX(0,'Tax Credits'!$D$7-'Tax Credits'!$E$7*(A27-'Tax Credits'!$B$7)))</f>
        <v>2906.16928</v>
      </c>
      <c r="D27" s="10" t="n">
        <f aca="false">IF(A27&lt;='Tax Credits'!$C$11,A27*'Tax Credits'!$E$11,IF(A27&lt;='Tax Credits'!$C$12,'Tax Credits'!$D$12+(A27-'Tax Credits'!$B$12)*'Tax Credits'!$E$12,IF(A27&lt;='Tax Credits'!$C$13,'Tax Credits'!$D$13+(A27-'Tax Credits'!$B$13)*'Tax Credits'!$E$13,MAX(0,'Tax Credits'!$D$14+(A27-'Tax Credits'!$B$14)*'Tax Credits'!$E$14))))</f>
        <v>5439.5225</v>
      </c>
      <c r="E27" s="10" t="n">
        <f aca="false">C27+D27</f>
        <v>8345.69178</v>
      </c>
      <c r="F27" s="10" t="n">
        <f aca="false">MAX(0,B27-E27)</f>
        <v>3451.80822</v>
      </c>
      <c r="G27" s="10" t="n">
        <f aca="false">A27-F27</f>
        <v>29548.19178</v>
      </c>
      <c r="H27" s="11" t="n">
        <f aca="false">IFERROR(F27/A27,0)</f>
        <v>0.104600249090909</v>
      </c>
      <c r="I27" s="10" t="n">
        <f aca="false">A27/12</f>
        <v>2750</v>
      </c>
      <c r="J27" s="10" t="n">
        <f aca="false">G27/12</f>
        <v>2462.349315</v>
      </c>
      <c r="K27" s="10" t="n">
        <f aca="false">I27-J27</f>
        <v>287.650685</v>
      </c>
    </row>
    <row r="28" customFormat="false" ht="15" hidden="false" customHeight="true" outlineLevel="0" collapsed="false">
      <c r="A28" s="6" t="n">
        <v>34000</v>
      </c>
      <c r="B28" s="10" t="n">
        <f aca="false">IF(A28&lt;='Tax Brackets'!$C$4,A28*'Tax Brackets'!$D$4,IF(A28&lt;='Tax Brackets'!$C$5,'Tax Brackets'!$C$4*'Tax Brackets'!$D$4+(A28-'Tax Brackets'!$C$4)*'Tax Brackets'!$D$5,'Tax Brackets'!$C$4*'Tax Brackets'!$D$4+('Tax Brackets'!$C$5-'Tax Brackets'!$C$4)*'Tax Brackets'!$D$5+(A28-'Tax Brackets'!$C$5)*'Tax Brackets'!$D$6))</f>
        <v>12155</v>
      </c>
      <c r="C28" s="10" t="n">
        <f aca="false">IF(A28&lt;='Tax Credits'!$C$6,'Tax Credits'!$D$6,MAX(0,'Tax Credits'!$D$7-'Tax Credits'!$E$7*(A28-'Tax Credits'!$B$7)))</f>
        <v>2842.18928</v>
      </c>
      <c r="D28" s="10" t="n">
        <f aca="false">IF(A28&lt;='Tax Credits'!$C$11,A28*'Tax Credits'!$E$11,IF(A28&lt;='Tax Credits'!$C$12,'Tax Credits'!$D$12+(A28-'Tax Credits'!$B$12)*'Tax Credits'!$E$12,IF(A28&lt;='Tax Credits'!$C$13,'Tax Credits'!$D$13+(A28-'Tax Credits'!$B$13)*'Tax Credits'!$E$13,MAX(0,'Tax Credits'!$D$14+(A28-'Tax Credits'!$B$14)*'Tax Credits'!$E$14))))</f>
        <v>5459.0225</v>
      </c>
      <c r="E28" s="10" t="n">
        <f aca="false">C28+D28</f>
        <v>8301.21178</v>
      </c>
      <c r="F28" s="10" t="n">
        <f aca="false">MAX(0,B28-E28)</f>
        <v>3853.78822</v>
      </c>
      <c r="G28" s="10" t="n">
        <f aca="false">A28-F28</f>
        <v>30146.21178</v>
      </c>
      <c r="H28" s="11" t="n">
        <f aca="false">IFERROR(F28/A28,0)</f>
        <v>0.113346712352941</v>
      </c>
      <c r="I28" s="10" t="n">
        <f aca="false">A28/12</f>
        <v>2833.33333333333</v>
      </c>
      <c r="J28" s="10" t="n">
        <f aca="false">G28/12</f>
        <v>2512.184315</v>
      </c>
      <c r="K28" s="10" t="n">
        <f aca="false">I28-J28</f>
        <v>321.149018333334</v>
      </c>
    </row>
    <row r="29" customFormat="false" ht="15" hidden="false" customHeight="true" outlineLevel="0" collapsed="false">
      <c r="A29" s="6" t="n">
        <v>35000</v>
      </c>
      <c r="B29" s="10" t="n">
        <f aca="false">IF(A29&lt;='Tax Brackets'!$C$4,A29*'Tax Brackets'!$D$4,IF(A29&lt;='Tax Brackets'!$C$5,'Tax Brackets'!$C$4*'Tax Brackets'!$D$4+(A29-'Tax Brackets'!$C$4)*'Tax Brackets'!$D$5,'Tax Brackets'!$C$4*'Tax Brackets'!$D$4+('Tax Brackets'!$C$5-'Tax Brackets'!$C$4)*'Tax Brackets'!$D$5+(A29-'Tax Brackets'!$C$5)*'Tax Brackets'!$D$6))</f>
        <v>12512.5</v>
      </c>
      <c r="C29" s="10" t="n">
        <f aca="false">IF(A29&lt;='Tax Credits'!$C$6,'Tax Credits'!$D$6,MAX(0,'Tax Credits'!$D$7-'Tax Credits'!$E$7*(A29-'Tax Credits'!$B$7)))</f>
        <v>2778.20928</v>
      </c>
      <c r="D29" s="10" t="n">
        <f aca="false">IF(A29&lt;='Tax Credits'!$C$11,A29*'Tax Credits'!$E$11,IF(A29&lt;='Tax Credits'!$C$12,'Tax Credits'!$D$12+(A29-'Tax Credits'!$B$12)*'Tax Credits'!$E$12,IF(A29&lt;='Tax Credits'!$C$13,'Tax Credits'!$D$13+(A29-'Tax Credits'!$B$13)*'Tax Credits'!$E$13,MAX(0,'Tax Credits'!$D$14+(A29-'Tax Credits'!$B$14)*'Tax Credits'!$E$14))))</f>
        <v>5478.5225</v>
      </c>
      <c r="E29" s="10" t="n">
        <f aca="false">C29+D29</f>
        <v>8256.73178</v>
      </c>
      <c r="F29" s="10" t="n">
        <f aca="false">MAX(0,B29-E29)</f>
        <v>4255.76822</v>
      </c>
      <c r="G29" s="10" t="n">
        <f aca="false">A29-F29</f>
        <v>30744.23178</v>
      </c>
      <c r="H29" s="11" t="n">
        <f aca="false">IFERROR(F29/A29,0)</f>
        <v>0.121593377714286</v>
      </c>
      <c r="I29" s="10" t="n">
        <f aca="false">A29/12</f>
        <v>2916.66666666667</v>
      </c>
      <c r="J29" s="10" t="n">
        <f aca="false">G29/12</f>
        <v>2562.019315</v>
      </c>
      <c r="K29" s="10" t="n">
        <f aca="false">I29-J29</f>
        <v>354.647351666667</v>
      </c>
    </row>
    <row r="30" customFormat="false" ht="15" hidden="false" customHeight="true" outlineLevel="0" collapsed="false">
      <c r="A30" s="6" t="n">
        <v>36000</v>
      </c>
      <c r="B30" s="10" t="n">
        <f aca="false">IF(A30&lt;='Tax Brackets'!$C$4,A30*'Tax Brackets'!$D$4,IF(A30&lt;='Tax Brackets'!$C$5,'Tax Brackets'!$C$4*'Tax Brackets'!$D$4+(A30-'Tax Brackets'!$C$4)*'Tax Brackets'!$D$5,'Tax Brackets'!$C$4*'Tax Brackets'!$D$4+('Tax Brackets'!$C$5-'Tax Brackets'!$C$4)*'Tax Brackets'!$D$5+(A30-'Tax Brackets'!$C$5)*'Tax Brackets'!$D$6))</f>
        <v>12870</v>
      </c>
      <c r="C30" s="10" t="n">
        <f aca="false">IF(A30&lt;='Tax Credits'!$C$6,'Tax Credits'!$D$6,MAX(0,'Tax Credits'!$D$7-'Tax Credits'!$E$7*(A30-'Tax Credits'!$B$7)))</f>
        <v>2714.22928</v>
      </c>
      <c r="D30" s="10" t="n">
        <f aca="false">IF(A30&lt;='Tax Credits'!$C$11,A30*'Tax Credits'!$E$11,IF(A30&lt;='Tax Credits'!$C$12,'Tax Credits'!$D$12+(A30-'Tax Credits'!$B$12)*'Tax Credits'!$E$12,IF(A30&lt;='Tax Credits'!$C$13,'Tax Credits'!$D$13+(A30-'Tax Credits'!$B$13)*'Tax Credits'!$E$13,MAX(0,'Tax Credits'!$D$14+(A30-'Tax Credits'!$B$14)*'Tax Credits'!$E$14))))</f>
        <v>5498.0225</v>
      </c>
      <c r="E30" s="10" t="n">
        <f aca="false">C30+D30</f>
        <v>8212.25178</v>
      </c>
      <c r="F30" s="10" t="n">
        <f aca="false">MAX(0,B30-E30)</f>
        <v>4657.74822</v>
      </c>
      <c r="G30" s="10" t="n">
        <f aca="false">A30-F30</f>
        <v>31342.25178</v>
      </c>
      <c r="H30" s="11" t="n">
        <f aca="false">IFERROR(F30/A30,0)</f>
        <v>0.129381895</v>
      </c>
      <c r="I30" s="10" t="n">
        <f aca="false">A30/12</f>
        <v>3000</v>
      </c>
      <c r="J30" s="10" t="n">
        <f aca="false">G30/12</f>
        <v>2611.854315</v>
      </c>
      <c r="K30" s="10" t="n">
        <f aca="false">I30-J30</f>
        <v>388.145685</v>
      </c>
    </row>
    <row r="31" customFormat="false" ht="15" hidden="false" customHeight="true" outlineLevel="0" collapsed="false">
      <c r="A31" s="6" t="n">
        <v>37000</v>
      </c>
      <c r="B31" s="10" t="n">
        <f aca="false">IF(A31&lt;='Tax Brackets'!$C$4,A31*'Tax Brackets'!$D$4,IF(A31&lt;='Tax Brackets'!$C$5,'Tax Brackets'!$C$4*'Tax Brackets'!$D$4+(A31-'Tax Brackets'!$C$4)*'Tax Brackets'!$D$5,'Tax Brackets'!$C$4*'Tax Brackets'!$D$4+('Tax Brackets'!$C$5-'Tax Brackets'!$C$4)*'Tax Brackets'!$D$5+(A31-'Tax Brackets'!$C$5)*'Tax Brackets'!$D$6))</f>
        <v>13227.5</v>
      </c>
      <c r="C31" s="10" t="n">
        <f aca="false">IF(A31&lt;='Tax Credits'!$C$6,'Tax Credits'!$D$6,MAX(0,'Tax Credits'!$D$7-'Tax Credits'!$E$7*(A31-'Tax Credits'!$B$7)))</f>
        <v>2650.24928</v>
      </c>
      <c r="D31" s="10" t="n">
        <f aca="false">IF(A31&lt;='Tax Credits'!$C$11,A31*'Tax Credits'!$E$11,IF(A31&lt;='Tax Credits'!$C$12,'Tax Credits'!$D$12+(A31-'Tax Credits'!$B$12)*'Tax Credits'!$E$12,IF(A31&lt;='Tax Credits'!$C$13,'Tax Credits'!$D$13+(A31-'Tax Credits'!$B$13)*'Tax Credits'!$E$13,MAX(0,'Tax Credits'!$D$14+(A31-'Tax Credits'!$B$14)*'Tax Credits'!$E$14))))</f>
        <v>5517.5225</v>
      </c>
      <c r="E31" s="10" t="n">
        <f aca="false">C31+D31</f>
        <v>8167.77178</v>
      </c>
      <c r="F31" s="10" t="n">
        <f aca="false">MAX(0,B31-E31)</f>
        <v>5059.72822</v>
      </c>
      <c r="G31" s="10" t="n">
        <f aca="false">A31-F31</f>
        <v>31940.27178</v>
      </c>
      <c r="H31" s="11" t="n">
        <f aca="false">IFERROR(F31/A31,0)</f>
        <v>0.136749411351351</v>
      </c>
      <c r="I31" s="10" t="n">
        <f aca="false">A31/12</f>
        <v>3083.33333333333</v>
      </c>
      <c r="J31" s="10" t="n">
        <f aca="false">G31/12</f>
        <v>2661.689315</v>
      </c>
      <c r="K31" s="10" t="n">
        <f aca="false">I31-J31</f>
        <v>421.644018333333</v>
      </c>
    </row>
    <row r="32" customFormat="false" ht="15" hidden="false" customHeight="true" outlineLevel="0" collapsed="false">
      <c r="A32" s="6" t="n">
        <v>38000</v>
      </c>
      <c r="B32" s="10" t="n">
        <f aca="false">IF(A32&lt;='Tax Brackets'!$C$4,A32*'Tax Brackets'!$D$4,IF(A32&lt;='Tax Brackets'!$C$5,'Tax Brackets'!$C$4*'Tax Brackets'!$D$4+(A32-'Tax Brackets'!$C$4)*'Tax Brackets'!$D$5,'Tax Brackets'!$C$4*'Tax Brackets'!$D$4+('Tax Brackets'!$C$5-'Tax Brackets'!$C$4)*'Tax Brackets'!$D$5+(A32-'Tax Brackets'!$C$5)*'Tax Brackets'!$D$6))</f>
        <v>13585</v>
      </c>
      <c r="C32" s="10" t="n">
        <f aca="false">IF(A32&lt;='Tax Credits'!$C$6,'Tax Credits'!$D$6,MAX(0,'Tax Credits'!$D$7-'Tax Credits'!$E$7*(A32-'Tax Credits'!$B$7)))</f>
        <v>2586.26928</v>
      </c>
      <c r="D32" s="10" t="n">
        <f aca="false">IF(A32&lt;='Tax Credits'!$C$11,A32*'Tax Credits'!$E$11,IF(A32&lt;='Tax Credits'!$C$12,'Tax Credits'!$D$12+(A32-'Tax Credits'!$B$12)*'Tax Credits'!$E$12,IF(A32&lt;='Tax Credits'!$C$13,'Tax Credits'!$D$13+(A32-'Tax Credits'!$B$13)*'Tax Credits'!$E$13,MAX(0,'Tax Credits'!$D$14+(A32-'Tax Credits'!$B$14)*'Tax Credits'!$E$14))))</f>
        <v>5537.0225</v>
      </c>
      <c r="E32" s="10" t="n">
        <f aca="false">C32+D32</f>
        <v>8123.29178</v>
      </c>
      <c r="F32" s="10" t="n">
        <f aca="false">MAX(0,B32-E32)</f>
        <v>5461.70822</v>
      </c>
      <c r="G32" s="10" t="n">
        <f aca="false">A32-F32</f>
        <v>32538.29178</v>
      </c>
      <c r="H32" s="11" t="n">
        <f aca="false">IFERROR(F32/A32,0)</f>
        <v>0.143729163684211</v>
      </c>
      <c r="I32" s="10" t="n">
        <f aca="false">A32/12</f>
        <v>3166.66666666667</v>
      </c>
      <c r="J32" s="10" t="n">
        <f aca="false">G32/12</f>
        <v>2711.524315</v>
      </c>
      <c r="K32" s="10" t="n">
        <f aca="false">I32-J32</f>
        <v>455.142351666666</v>
      </c>
    </row>
    <row r="33" customFormat="false" ht="15" hidden="false" customHeight="true" outlineLevel="0" collapsed="false">
      <c r="A33" s="6" t="n">
        <v>39000</v>
      </c>
      <c r="B33" s="10" t="n">
        <f aca="false">IF(A33&lt;='Tax Brackets'!$C$4,A33*'Tax Brackets'!$D$4,IF(A33&lt;='Tax Brackets'!$C$5,'Tax Brackets'!$C$4*'Tax Brackets'!$D$4+(A33-'Tax Brackets'!$C$4)*'Tax Brackets'!$D$5,'Tax Brackets'!$C$4*'Tax Brackets'!$D$4+('Tax Brackets'!$C$5-'Tax Brackets'!$C$4)*'Tax Brackets'!$D$5+(A33-'Tax Brackets'!$C$5)*'Tax Brackets'!$D$6))</f>
        <v>13944.6177</v>
      </c>
      <c r="C33" s="10" t="n">
        <f aca="false">IF(A33&lt;='Tax Credits'!$C$6,'Tax Credits'!$D$6,MAX(0,'Tax Credits'!$D$7-'Tax Credits'!$E$7*(A33-'Tax Credits'!$B$7)))</f>
        <v>2522.28928</v>
      </c>
      <c r="D33" s="10" t="n">
        <f aca="false">IF(A33&lt;='Tax Credits'!$C$11,A33*'Tax Credits'!$E$11,IF(A33&lt;='Tax Credits'!$C$12,'Tax Credits'!$D$12+(A33-'Tax Credits'!$B$12)*'Tax Credits'!$E$12,IF(A33&lt;='Tax Credits'!$C$13,'Tax Credits'!$D$13+(A33-'Tax Credits'!$B$13)*'Tax Credits'!$E$13,MAX(0,'Tax Credits'!$D$14+(A33-'Tax Credits'!$B$14)*'Tax Credits'!$E$14))))</f>
        <v>5556.5225</v>
      </c>
      <c r="E33" s="10" t="n">
        <f aca="false">C33+D33</f>
        <v>8078.81178</v>
      </c>
      <c r="F33" s="10" t="n">
        <f aca="false">MAX(0,B33-E33)</f>
        <v>5865.80592</v>
      </c>
      <c r="G33" s="10" t="n">
        <f aca="false">A33-F33</f>
        <v>33134.19408</v>
      </c>
      <c r="H33" s="11" t="n">
        <f aca="false">IFERROR(F33/A33,0)</f>
        <v>0.15040528</v>
      </c>
      <c r="I33" s="10" t="n">
        <f aca="false">A33/12</f>
        <v>3250</v>
      </c>
      <c r="J33" s="10" t="n">
        <f aca="false">G33/12</f>
        <v>2761.18284</v>
      </c>
      <c r="K33" s="10" t="n">
        <f aca="false">I33-J33</f>
        <v>488.81716</v>
      </c>
    </row>
    <row r="34" customFormat="false" ht="15" hidden="false" customHeight="true" outlineLevel="0" collapsed="false">
      <c r="A34" s="6" t="n">
        <v>40000</v>
      </c>
      <c r="B34" s="10" t="n">
        <f aca="false">IF(A34&lt;='Tax Brackets'!$C$4,A34*'Tax Brackets'!$D$4,IF(A34&lt;='Tax Brackets'!$C$5,'Tax Brackets'!$C$4*'Tax Brackets'!$D$4+(A34-'Tax Brackets'!$C$4)*'Tax Brackets'!$D$5,'Tax Brackets'!$C$4*'Tax Brackets'!$D$4+('Tax Brackets'!$C$5-'Tax Brackets'!$C$4)*'Tax Brackets'!$D$5+(A34-'Tax Brackets'!$C$5)*'Tax Brackets'!$D$6))</f>
        <v>14320.2177</v>
      </c>
      <c r="C34" s="10" t="n">
        <f aca="false">IF(A34&lt;='Tax Credits'!$C$6,'Tax Credits'!$D$6,MAX(0,'Tax Credits'!$D$7-'Tax Credits'!$E$7*(A34-'Tax Credits'!$B$7)))</f>
        <v>2458.30928</v>
      </c>
      <c r="D34" s="10" t="n">
        <f aca="false">IF(A34&lt;='Tax Credits'!$C$11,A34*'Tax Credits'!$E$11,IF(A34&lt;='Tax Credits'!$C$12,'Tax Credits'!$D$12+(A34-'Tax Credits'!$B$12)*'Tax Credits'!$E$12,IF(A34&lt;='Tax Credits'!$C$13,'Tax Credits'!$D$13+(A34-'Tax Credits'!$B$13)*'Tax Credits'!$E$13,MAX(0,'Tax Credits'!$D$14+(A34-'Tax Credits'!$B$14)*'Tax Credits'!$E$14))))</f>
        <v>5576.0225</v>
      </c>
      <c r="E34" s="10" t="n">
        <f aca="false">C34+D34</f>
        <v>8034.33178</v>
      </c>
      <c r="F34" s="10" t="n">
        <f aca="false">MAX(0,B34-E34)</f>
        <v>6285.88592</v>
      </c>
      <c r="G34" s="10" t="n">
        <f aca="false">A34-F34</f>
        <v>33714.11408</v>
      </c>
      <c r="H34" s="11" t="n">
        <f aca="false">IFERROR(F34/A34,0)</f>
        <v>0.157147148</v>
      </c>
      <c r="I34" s="10" t="n">
        <f aca="false">A34/12</f>
        <v>3333.33333333333</v>
      </c>
      <c r="J34" s="10" t="n">
        <f aca="false">G34/12</f>
        <v>2809.50950666667</v>
      </c>
      <c r="K34" s="10" t="n">
        <f aca="false">I34-J34</f>
        <v>523.823826666667</v>
      </c>
    </row>
    <row r="35" customFormat="false" ht="15" hidden="false" customHeight="true" outlineLevel="0" collapsed="false">
      <c r="A35" s="6" t="n">
        <v>41000</v>
      </c>
      <c r="B35" s="10" t="n">
        <f aca="false">IF(A35&lt;='Tax Brackets'!$C$4,A35*'Tax Brackets'!$D$4,IF(A35&lt;='Tax Brackets'!$C$5,'Tax Brackets'!$C$4*'Tax Brackets'!$D$4+(A35-'Tax Brackets'!$C$4)*'Tax Brackets'!$D$5,'Tax Brackets'!$C$4*'Tax Brackets'!$D$4+('Tax Brackets'!$C$5-'Tax Brackets'!$C$4)*'Tax Brackets'!$D$5+(A35-'Tax Brackets'!$C$5)*'Tax Brackets'!$D$6))</f>
        <v>14695.8177</v>
      </c>
      <c r="C35" s="10" t="n">
        <f aca="false">IF(A35&lt;='Tax Credits'!$C$6,'Tax Credits'!$D$6,MAX(0,'Tax Credits'!$D$7-'Tax Credits'!$E$7*(A35-'Tax Credits'!$B$7)))</f>
        <v>2394.32928</v>
      </c>
      <c r="D35" s="10" t="n">
        <f aca="false">IF(A35&lt;='Tax Credits'!$C$11,A35*'Tax Credits'!$E$11,IF(A35&lt;='Tax Credits'!$C$12,'Tax Credits'!$D$12+(A35-'Tax Credits'!$B$12)*'Tax Credits'!$E$12,IF(A35&lt;='Tax Credits'!$C$13,'Tax Credits'!$D$13+(A35-'Tax Credits'!$B$13)*'Tax Credits'!$E$13,MAX(0,'Tax Credits'!$D$14+(A35-'Tax Credits'!$B$14)*'Tax Credits'!$E$14))))</f>
        <v>5595.5225</v>
      </c>
      <c r="E35" s="10" t="n">
        <f aca="false">C35+D35</f>
        <v>7989.85178</v>
      </c>
      <c r="F35" s="10" t="n">
        <f aca="false">MAX(0,B35-E35)</f>
        <v>6705.96592</v>
      </c>
      <c r="G35" s="10" t="n">
        <f aca="false">A35-F35</f>
        <v>34294.03408</v>
      </c>
      <c r="H35" s="11" t="n">
        <f aca="false">IFERROR(F35/A35,0)</f>
        <v>0.163560144390244</v>
      </c>
      <c r="I35" s="10" t="n">
        <f aca="false">A35/12</f>
        <v>3416.66666666667</v>
      </c>
      <c r="J35" s="10" t="n">
        <f aca="false">G35/12</f>
        <v>2857.83617333333</v>
      </c>
      <c r="K35" s="10" t="n">
        <f aca="false">I35-J35</f>
        <v>558.830493333333</v>
      </c>
    </row>
    <row r="36" customFormat="false" ht="15" hidden="false" customHeight="true" outlineLevel="0" collapsed="false">
      <c r="A36" s="6" t="n">
        <v>42000</v>
      </c>
      <c r="B36" s="10" t="n">
        <f aca="false">IF(A36&lt;='Tax Brackets'!$C$4,A36*'Tax Brackets'!$D$4,IF(A36&lt;='Tax Brackets'!$C$5,'Tax Brackets'!$C$4*'Tax Brackets'!$D$4+(A36-'Tax Brackets'!$C$4)*'Tax Brackets'!$D$5,'Tax Brackets'!$C$4*'Tax Brackets'!$D$4+('Tax Brackets'!$C$5-'Tax Brackets'!$C$4)*'Tax Brackets'!$D$5+(A36-'Tax Brackets'!$C$5)*'Tax Brackets'!$D$6))</f>
        <v>15071.4177</v>
      </c>
      <c r="C36" s="10" t="n">
        <f aca="false">IF(A36&lt;='Tax Credits'!$C$6,'Tax Credits'!$D$6,MAX(0,'Tax Credits'!$D$7-'Tax Credits'!$E$7*(A36-'Tax Credits'!$B$7)))</f>
        <v>2330.34928</v>
      </c>
      <c r="D36" s="10" t="n">
        <f aca="false">IF(A36&lt;='Tax Credits'!$C$11,A36*'Tax Credits'!$E$11,IF(A36&lt;='Tax Credits'!$C$12,'Tax Credits'!$D$12+(A36-'Tax Credits'!$B$12)*'Tax Credits'!$E$12,IF(A36&lt;='Tax Credits'!$C$13,'Tax Credits'!$D$13+(A36-'Tax Credits'!$B$13)*'Tax Credits'!$E$13,MAX(0,'Tax Credits'!$D$14+(A36-'Tax Credits'!$B$14)*'Tax Credits'!$E$14))))</f>
        <v>5615.0225</v>
      </c>
      <c r="E36" s="10" t="n">
        <f aca="false">C36+D36</f>
        <v>7945.37178</v>
      </c>
      <c r="F36" s="10" t="n">
        <f aca="false">MAX(0,B36-E36)</f>
        <v>7126.04592</v>
      </c>
      <c r="G36" s="10" t="n">
        <f aca="false">A36-F36</f>
        <v>34873.95408</v>
      </c>
      <c r="H36" s="11" t="n">
        <f aca="false">IFERROR(F36/A36,0)</f>
        <v>0.16966776</v>
      </c>
      <c r="I36" s="10" t="n">
        <f aca="false">A36/12</f>
        <v>3500</v>
      </c>
      <c r="J36" s="10" t="n">
        <f aca="false">G36/12</f>
        <v>2906.16284</v>
      </c>
      <c r="K36" s="10" t="n">
        <f aca="false">I36-J36</f>
        <v>593.83716</v>
      </c>
    </row>
    <row r="37" customFormat="false" ht="15" hidden="false" customHeight="true" outlineLevel="0" collapsed="false">
      <c r="A37" s="6" t="n">
        <v>43000</v>
      </c>
      <c r="B37" s="10" t="n">
        <f aca="false">IF(A37&lt;='Tax Brackets'!$C$4,A37*'Tax Brackets'!$D$4,IF(A37&lt;='Tax Brackets'!$C$5,'Tax Brackets'!$C$4*'Tax Brackets'!$D$4+(A37-'Tax Brackets'!$C$4)*'Tax Brackets'!$D$5,'Tax Brackets'!$C$4*'Tax Brackets'!$D$4+('Tax Brackets'!$C$5-'Tax Brackets'!$C$4)*'Tax Brackets'!$D$5+(A37-'Tax Brackets'!$C$5)*'Tax Brackets'!$D$6))</f>
        <v>15447.0177</v>
      </c>
      <c r="C37" s="10" t="n">
        <f aca="false">IF(A37&lt;='Tax Credits'!$C$6,'Tax Credits'!$D$6,MAX(0,'Tax Credits'!$D$7-'Tax Credits'!$E$7*(A37-'Tax Credits'!$B$7)))</f>
        <v>2266.36928</v>
      </c>
      <c r="D37" s="10" t="n">
        <f aca="false">IF(A37&lt;='Tax Credits'!$C$11,A37*'Tax Credits'!$E$11,IF(A37&lt;='Tax Credits'!$C$12,'Tax Credits'!$D$12+(A37-'Tax Credits'!$B$12)*'Tax Credits'!$E$12,IF(A37&lt;='Tax Credits'!$C$13,'Tax Credits'!$D$13+(A37-'Tax Credits'!$B$13)*'Tax Credits'!$E$13,MAX(0,'Tax Credits'!$D$14+(A37-'Tax Credits'!$B$14)*'Tax Credits'!$E$14))))</f>
        <v>5634.5225</v>
      </c>
      <c r="E37" s="10" t="n">
        <f aca="false">C37+D37</f>
        <v>7900.89178</v>
      </c>
      <c r="F37" s="10" t="n">
        <f aca="false">MAX(0,B37-E37)</f>
        <v>7546.12592</v>
      </c>
      <c r="G37" s="10" t="n">
        <f aca="false">A37-F37</f>
        <v>35453.87408</v>
      </c>
      <c r="H37" s="11" t="n">
        <f aca="false">IFERROR(F37/A37,0)</f>
        <v>0.175491300465116</v>
      </c>
      <c r="I37" s="10" t="n">
        <f aca="false">A37/12</f>
        <v>3583.33333333333</v>
      </c>
      <c r="J37" s="10" t="n">
        <f aca="false">G37/12</f>
        <v>2954.48950666667</v>
      </c>
      <c r="K37" s="10" t="n">
        <f aca="false">I37-J37</f>
        <v>628.843826666667</v>
      </c>
    </row>
    <row r="38" customFormat="false" ht="15" hidden="false" customHeight="true" outlineLevel="0" collapsed="false">
      <c r="A38" s="6" t="n">
        <v>44000</v>
      </c>
      <c r="B38" s="10" t="n">
        <f aca="false">IF(A38&lt;='Tax Brackets'!$C$4,A38*'Tax Brackets'!$D$4,IF(A38&lt;='Tax Brackets'!$C$5,'Tax Brackets'!$C$4*'Tax Brackets'!$D$4+(A38-'Tax Brackets'!$C$4)*'Tax Brackets'!$D$5,'Tax Brackets'!$C$4*'Tax Brackets'!$D$4+('Tax Brackets'!$C$5-'Tax Brackets'!$C$4)*'Tax Brackets'!$D$5+(A38-'Tax Brackets'!$C$5)*'Tax Brackets'!$D$6))</f>
        <v>15822.6177</v>
      </c>
      <c r="C38" s="10" t="n">
        <f aca="false">IF(A38&lt;='Tax Credits'!$C$6,'Tax Credits'!$D$6,MAX(0,'Tax Credits'!$D$7-'Tax Credits'!$E$7*(A38-'Tax Credits'!$B$7)))</f>
        <v>2202.38928</v>
      </c>
      <c r="D38" s="10" t="n">
        <f aca="false">IF(A38&lt;='Tax Credits'!$C$11,A38*'Tax Credits'!$E$11,IF(A38&lt;='Tax Credits'!$C$12,'Tax Credits'!$D$12+(A38-'Tax Credits'!$B$12)*'Tax Credits'!$E$12,IF(A38&lt;='Tax Credits'!$C$13,'Tax Credits'!$D$13+(A38-'Tax Credits'!$B$13)*'Tax Credits'!$E$13,MAX(0,'Tax Credits'!$D$14+(A38-'Tax Credits'!$B$14)*'Tax Credits'!$E$14))))</f>
        <v>5654.0225</v>
      </c>
      <c r="E38" s="10" t="n">
        <f aca="false">C38+D38</f>
        <v>7856.41178</v>
      </c>
      <c r="F38" s="10" t="n">
        <f aca="false">MAX(0,B38-E38)</f>
        <v>7966.20592</v>
      </c>
      <c r="G38" s="10" t="n">
        <f aca="false">A38-F38</f>
        <v>36033.79408</v>
      </c>
      <c r="H38" s="11" t="n">
        <f aca="false">IFERROR(F38/A38,0)</f>
        <v>0.181050134545455</v>
      </c>
      <c r="I38" s="10" t="n">
        <f aca="false">A38/12</f>
        <v>3666.66666666667</v>
      </c>
      <c r="J38" s="10" t="n">
        <f aca="false">G38/12</f>
        <v>3002.81617333333</v>
      </c>
      <c r="K38" s="10" t="n">
        <f aca="false">I38-J38</f>
        <v>663.850493333333</v>
      </c>
    </row>
    <row r="39" customFormat="false" ht="15" hidden="false" customHeight="true" outlineLevel="0" collapsed="false">
      <c r="A39" s="6" t="n">
        <v>45000</v>
      </c>
      <c r="B39" s="10" t="n">
        <f aca="false">IF(A39&lt;='Tax Brackets'!$C$4,A39*'Tax Brackets'!$D$4,IF(A39&lt;='Tax Brackets'!$C$5,'Tax Brackets'!$C$4*'Tax Brackets'!$D$4+(A39-'Tax Brackets'!$C$4)*'Tax Brackets'!$D$5,'Tax Brackets'!$C$4*'Tax Brackets'!$D$4+('Tax Brackets'!$C$5-'Tax Brackets'!$C$4)*'Tax Brackets'!$D$5+(A39-'Tax Brackets'!$C$5)*'Tax Brackets'!$D$6))</f>
        <v>16198.2177</v>
      </c>
      <c r="C39" s="10" t="n">
        <f aca="false">IF(A39&lt;='Tax Credits'!$C$6,'Tax Credits'!$D$6,MAX(0,'Tax Credits'!$D$7-'Tax Credits'!$E$7*(A39-'Tax Credits'!$B$7)))</f>
        <v>2138.40928</v>
      </c>
      <c r="D39" s="10" t="n">
        <f aca="false">IF(A39&lt;='Tax Credits'!$C$11,A39*'Tax Credits'!$E$11,IF(A39&lt;='Tax Credits'!$C$12,'Tax Credits'!$D$12+(A39-'Tax Credits'!$B$12)*'Tax Credits'!$E$12,IF(A39&lt;='Tax Credits'!$C$13,'Tax Credits'!$D$13+(A39-'Tax Credits'!$B$13)*'Tax Credits'!$E$13,MAX(0,'Tax Credits'!$D$14+(A39-'Tax Credits'!$B$14)*'Tax Credits'!$E$14))))</f>
        <v>5673.5225</v>
      </c>
      <c r="E39" s="10" t="n">
        <f aca="false">C39+D39</f>
        <v>7811.93178</v>
      </c>
      <c r="F39" s="10" t="n">
        <f aca="false">MAX(0,B39-E39)</f>
        <v>8386.28592</v>
      </c>
      <c r="G39" s="10" t="n">
        <f aca="false">A39-F39</f>
        <v>36613.71408</v>
      </c>
      <c r="H39" s="11" t="n">
        <f aca="false">IFERROR(F39/A39,0)</f>
        <v>0.186361909333333</v>
      </c>
      <c r="I39" s="10" t="n">
        <f aca="false">A39/12</f>
        <v>3750</v>
      </c>
      <c r="J39" s="10" t="n">
        <f aca="false">G39/12</f>
        <v>3051.14284</v>
      </c>
      <c r="K39" s="10" t="n">
        <f aca="false">I39-J39</f>
        <v>698.85716</v>
      </c>
    </row>
    <row r="40" customFormat="false" ht="15" hidden="false" customHeight="true" outlineLevel="0" collapsed="false">
      <c r="A40" s="6" t="n">
        <v>46000</v>
      </c>
      <c r="B40" s="10" t="n">
        <f aca="false">IF(A40&lt;='Tax Brackets'!$C$4,A40*'Tax Brackets'!$D$4,IF(A40&lt;='Tax Brackets'!$C$5,'Tax Brackets'!$C$4*'Tax Brackets'!$D$4+(A40-'Tax Brackets'!$C$4)*'Tax Brackets'!$D$5,'Tax Brackets'!$C$4*'Tax Brackets'!$D$4+('Tax Brackets'!$C$5-'Tax Brackets'!$C$4)*'Tax Brackets'!$D$5+(A40-'Tax Brackets'!$C$5)*'Tax Brackets'!$D$6))</f>
        <v>16573.8177</v>
      </c>
      <c r="C40" s="10" t="n">
        <f aca="false">IF(A40&lt;='Tax Credits'!$C$6,'Tax Credits'!$D$6,MAX(0,'Tax Credits'!$D$7-'Tax Credits'!$E$7*(A40-'Tax Credits'!$B$7)))</f>
        <v>2074.42928</v>
      </c>
      <c r="D40" s="10" t="n">
        <f aca="false">IF(A40&lt;='Tax Credits'!$C$11,A40*'Tax Credits'!$E$11,IF(A40&lt;='Tax Credits'!$C$12,'Tax Credits'!$D$12+(A40-'Tax Credits'!$B$12)*'Tax Credits'!$E$12,IF(A40&lt;='Tax Credits'!$C$13,'Tax Credits'!$D$13+(A40-'Tax Credits'!$B$13)*'Tax Credits'!$E$13,MAX(0,'Tax Credits'!$D$14+(A40-'Tax Credits'!$B$14)*'Tax Credits'!$E$14))))</f>
        <v>5658.4392</v>
      </c>
      <c r="E40" s="10" t="n">
        <f aca="false">C40+D40</f>
        <v>7732.86848</v>
      </c>
      <c r="F40" s="10" t="n">
        <f aca="false">MAX(0,B40-E40)</f>
        <v>8840.94922</v>
      </c>
      <c r="G40" s="10" t="n">
        <f aca="false">A40-F40</f>
        <v>37159.05078</v>
      </c>
      <c r="H40" s="11" t="n">
        <f aca="false">IFERROR(F40/A40,0)</f>
        <v>0.19219454826087</v>
      </c>
      <c r="I40" s="10" t="n">
        <f aca="false">A40/12</f>
        <v>3833.33333333333</v>
      </c>
      <c r="J40" s="10" t="n">
        <f aca="false">G40/12</f>
        <v>3096.587565</v>
      </c>
      <c r="K40" s="10" t="n">
        <f aca="false">I40-J40</f>
        <v>736.745768333333</v>
      </c>
    </row>
    <row r="41" customFormat="false" ht="15" hidden="false" customHeight="true" outlineLevel="0" collapsed="false">
      <c r="A41" s="6" t="n">
        <v>47000</v>
      </c>
      <c r="B41" s="10" t="n">
        <f aca="false">IF(A41&lt;='Tax Brackets'!$C$4,A41*'Tax Brackets'!$D$4,IF(A41&lt;='Tax Brackets'!$C$5,'Tax Brackets'!$C$4*'Tax Brackets'!$D$4+(A41-'Tax Brackets'!$C$4)*'Tax Brackets'!$D$5,'Tax Brackets'!$C$4*'Tax Brackets'!$D$4+('Tax Brackets'!$C$5-'Tax Brackets'!$C$4)*'Tax Brackets'!$D$5+(A41-'Tax Brackets'!$C$5)*'Tax Brackets'!$D$6))</f>
        <v>16949.4177</v>
      </c>
      <c r="C41" s="10" t="n">
        <f aca="false">IF(A41&lt;='Tax Credits'!$C$6,'Tax Credits'!$D$6,MAX(0,'Tax Credits'!$D$7-'Tax Credits'!$E$7*(A41-'Tax Credits'!$B$7)))</f>
        <v>2010.44928</v>
      </c>
      <c r="D41" s="10" t="n">
        <f aca="false">IF(A41&lt;='Tax Credits'!$C$11,A41*'Tax Credits'!$E$11,IF(A41&lt;='Tax Credits'!$C$12,'Tax Credits'!$D$12+(A41-'Tax Credits'!$B$12)*'Tax Credits'!$E$12,IF(A41&lt;='Tax Credits'!$C$13,'Tax Credits'!$D$13+(A41-'Tax Credits'!$B$13)*'Tax Credits'!$E$13,MAX(0,'Tax Credits'!$D$14+(A41-'Tax Credits'!$B$14)*'Tax Credits'!$E$14))))</f>
        <v>5593.3392</v>
      </c>
      <c r="E41" s="10" t="n">
        <f aca="false">C41+D41</f>
        <v>7603.78848</v>
      </c>
      <c r="F41" s="10" t="n">
        <f aca="false">MAX(0,B41-E41)</f>
        <v>9345.62922</v>
      </c>
      <c r="G41" s="10" t="n">
        <f aca="false">A41-F41</f>
        <v>37654.37078</v>
      </c>
      <c r="H41" s="11" t="n">
        <f aca="false">IFERROR(F41/A41,0)</f>
        <v>0.198843174893617</v>
      </c>
      <c r="I41" s="10" t="n">
        <f aca="false">A41/12</f>
        <v>3916.66666666667</v>
      </c>
      <c r="J41" s="10" t="n">
        <f aca="false">G41/12</f>
        <v>3137.86423166667</v>
      </c>
      <c r="K41" s="10" t="n">
        <f aca="false">I41-J41</f>
        <v>778.802435</v>
      </c>
    </row>
    <row r="42" customFormat="false" ht="15" hidden="false" customHeight="true" outlineLevel="0" collapsed="false">
      <c r="A42" s="6" t="n">
        <v>48000</v>
      </c>
      <c r="B42" s="10" t="n">
        <f aca="false">IF(A42&lt;='Tax Brackets'!$C$4,A42*'Tax Brackets'!$D$4,IF(A42&lt;='Tax Brackets'!$C$5,'Tax Brackets'!$C$4*'Tax Brackets'!$D$4+(A42-'Tax Brackets'!$C$4)*'Tax Brackets'!$D$5,'Tax Brackets'!$C$4*'Tax Brackets'!$D$4+('Tax Brackets'!$C$5-'Tax Brackets'!$C$4)*'Tax Brackets'!$D$5+(A42-'Tax Brackets'!$C$5)*'Tax Brackets'!$D$6))</f>
        <v>17325.0177</v>
      </c>
      <c r="C42" s="10" t="n">
        <f aca="false">IF(A42&lt;='Tax Credits'!$C$6,'Tax Credits'!$D$6,MAX(0,'Tax Credits'!$D$7-'Tax Credits'!$E$7*(A42-'Tax Credits'!$B$7)))</f>
        <v>1946.46928</v>
      </c>
      <c r="D42" s="10" t="n">
        <f aca="false">IF(A42&lt;='Tax Credits'!$C$11,A42*'Tax Credits'!$E$11,IF(A42&lt;='Tax Credits'!$C$12,'Tax Credits'!$D$12+(A42-'Tax Credits'!$B$12)*'Tax Credits'!$E$12,IF(A42&lt;='Tax Credits'!$C$13,'Tax Credits'!$D$13+(A42-'Tax Credits'!$B$13)*'Tax Credits'!$E$13,MAX(0,'Tax Credits'!$D$14+(A42-'Tax Credits'!$B$14)*'Tax Credits'!$E$14))))</f>
        <v>5528.2392</v>
      </c>
      <c r="E42" s="10" t="n">
        <f aca="false">C42+D42</f>
        <v>7474.70848</v>
      </c>
      <c r="F42" s="10" t="n">
        <f aca="false">MAX(0,B42-E42)</f>
        <v>9850.30922</v>
      </c>
      <c r="G42" s="10" t="n">
        <f aca="false">A42-F42</f>
        <v>38149.69078</v>
      </c>
      <c r="H42" s="11" t="n">
        <f aca="false">IFERROR(F42/A42,0)</f>
        <v>0.205214775416667</v>
      </c>
      <c r="I42" s="10" t="n">
        <f aca="false">A42/12</f>
        <v>4000</v>
      </c>
      <c r="J42" s="10" t="n">
        <f aca="false">G42/12</f>
        <v>3179.14089833333</v>
      </c>
      <c r="K42" s="10" t="n">
        <f aca="false">I42-J42</f>
        <v>820.859101666666</v>
      </c>
    </row>
    <row r="43" customFormat="false" ht="15" hidden="false" customHeight="true" outlineLevel="0" collapsed="false">
      <c r="A43" s="6" t="n">
        <v>49000</v>
      </c>
      <c r="B43" s="10" t="n">
        <f aca="false">IF(A43&lt;='Tax Brackets'!$C$4,A43*'Tax Brackets'!$D$4,IF(A43&lt;='Tax Brackets'!$C$5,'Tax Brackets'!$C$4*'Tax Brackets'!$D$4+(A43-'Tax Brackets'!$C$4)*'Tax Brackets'!$D$5,'Tax Brackets'!$C$4*'Tax Brackets'!$D$4+('Tax Brackets'!$C$5-'Tax Brackets'!$C$4)*'Tax Brackets'!$D$5+(A43-'Tax Brackets'!$C$5)*'Tax Brackets'!$D$6))</f>
        <v>17700.6177</v>
      </c>
      <c r="C43" s="10" t="n">
        <f aca="false">IF(A43&lt;='Tax Credits'!$C$6,'Tax Credits'!$D$6,MAX(0,'Tax Credits'!$D$7-'Tax Credits'!$E$7*(A43-'Tax Credits'!$B$7)))</f>
        <v>1882.48928</v>
      </c>
      <c r="D43" s="10" t="n">
        <f aca="false">IF(A43&lt;='Tax Credits'!$C$11,A43*'Tax Credits'!$E$11,IF(A43&lt;='Tax Credits'!$C$12,'Tax Credits'!$D$12+(A43-'Tax Credits'!$B$12)*'Tax Credits'!$E$12,IF(A43&lt;='Tax Credits'!$C$13,'Tax Credits'!$D$13+(A43-'Tax Credits'!$B$13)*'Tax Credits'!$E$13,MAX(0,'Tax Credits'!$D$14+(A43-'Tax Credits'!$B$14)*'Tax Credits'!$E$14))))</f>
        <v>5463.1392</v>
      </c>
      <c r="E43" s="10" t="n">
        <f aca="false">C43+D43</f>
        <v>7345.62848</v>
      </c>
      <c r="F43" s="10" t="n">
        <f aca="false">MAX(0,B43-E43)</f>
        <v>10354.98922</v>
      </c>
      <c r="G43" s="10" t="n">
        <f aca="false">A43-F43</f>
        <v>38645.01078</v>
      </c>
      <c r="H43" s="11" t="n">
        <f aca="false">IFERROR(F43/A43,0)</f>
        <v>0.211326310612245</v>
      </c>
      <c r="I43" s="10" t="n">
        <f aca="false">A43/12</f>
        <v>4083.33333333333</v>
      </c>
      <c r="J43" s="10" t="n">
        <f aca="false">G43/12</f>
        <v>3220.417565</v>
      </c>
      <c r="K43" s="10" t="n">
        <f aca="false">I43-J43</f>
        <v>862.915768333334</v>
      </c>
    </row>
    <row r="44" customFormat="false" ht="15" hidden="false" customHeight="true" outlineLevel="0" collapsed="false">
      <c r="A44" s="6" t="n">
        <v>50000</v>
      </c>
      <c r="B44" s="10" t="n">
        <f aca="false">IF(A44&lt;='Tax Brackets'!$C$4,A44*'Tax Brackets'!$D$4,IF(A44&lt;='Tax Brackets'!$C$5,'Tax Brackets'!$C$4*'Tax Brackets'!$D$4+(A44-'Tax Brackets'!$C$4)*'Tax Brackets'!$D$5,'Tax Brackets'!$C$4*'Tax Brackets'!$D$4+('Tax Brackets'!$C$5-'Tax Brackets'!$C$4)*'Tax Brackets'!$D$5+(A44-'Tax Brackets'!$C$5)*'Tax Brackets'!$D$6))</f>
        <v>18076.2177</v>
      </c>
      <c r="C44" s="10" t="n">
        <f aca="false">IF(A44&lt;='Tax Credits'!$C$6,'Tax Credits'!$D$6,MAX(0,'Tax Credits'!$D$7-'Tax Credits'!$E$7*(A44-'Tax Credits'!$B$7)))</f>
        <v>1818.50928</v>
      </c>
      <c r="D44" s="10" t="n">
        <f aca="false">IF(A44&lt;='Tax Credits'!$C$11,A44*'Tax Credits'!$E$11,IF(A44&lt;='Tax Credits'!$C$12,'Tax Credits'!$D$12+(A44-'Tax Credits'!$B$12)*'Tax Credits'!$E$12,IF(A44&lt;='Tax Credits'!$C$13,'Tax Credits'!$D$13+(A44-'Tax Credits'!$B$13)*'Tax Credits'!$E$13,MAX(0,'Tax Credits'!$D$14+(A44-'Tax Credits'!$B$14)*'Tax Credits'!$E$14))))</f>
        <v>5398.0392</v>
      </c>
      <c r="E44" s="10" t="n">
        <f aca="false">C44+D44</f>
        <v>7216.54848</v>
      </c>
      <c r="F44" s="10" t="n">
        <f aca="false">MAX(0,B44-E44)</f>
        <v>10859.66922</v>
      </c>
      <c r="G44" s="10" t="n">
        <f aca="false">A44-F44</f>
        <v>39140.33078</v>
      </c>
      <c r="H44" s="11" t="n">
        <f aca="false">IFERROR(F44/A44,0)</f>
        <v>0.2171933844</v>
      </c>
      <c r="I44" s="10" t="n">
        <f aca="false">A44/12</f>
        <v>4166.66666666667</v>
      </c>
      <c r="J44" s="10" t="n">
        <f aca="false">G44/12</f>
        <v>3261.69423166667</v>
      </c>
      <c r="K44" s="10" t="n">
        <f aca="false">I44-J44</f>
        <v>904.972435</v>
      </c>
    </row>
    <row r="45" customFormat="false" ht="15" hidden="false" customHeight="true" outlineLevel="0" collapsed="false">
      <c r="A45" s="6" t="n">
        <v>51000</v>
      </c>
      <c r="B45" s="10" t="n">
        <f aca="false">IF(A45&lt;='Tax Brackets'!$C$4,A45*'Tax Brackets'!$D$4,IF(A45&lt;='Tax Brackets'!$C$5,'Tax Brackets'!$C$4*'Tax Brackets'!$D$4+(A45-'Tax Brackets'!$C$4)*'Tax Brackets'!$D$5,'Tax Brackets'!$C$4*'Tax Brackets'!$D$4+('Tax Brackets'!$C$5-'Tax Brackets'!$C$4)*'Tax Brackets'!$D$5+(A45-'Tax Brackets'!$C$5)*'Tax Brackets'!$D$6))</f>
        <v>18451.8177</v>
      </c>
      <c r="C45" s="10" t="n">
        <f aca="false">IF(A45&lt;='Tax Credits'!$C$6,'Tax Credits'!$D$6,MAX(0,'Tax Credits'!$D$7-'Tax Credits'!$E$7*(A45-'Tax Credits'!$B$7)))</f>
        <v>1754.52928</v>
      </c>
      <c r="D45" s="10" t="n">
        <f aca="false">IF(A45&lt;='Tax Credits'!$C$11,A45*'Tax Credits'!$E$11,IF(A45&lt;='Tax Credits'!$C$12,'Tax Credits'!$D$12+(A45-'Tax Credits'!$B$12)*'Tax Credits'!$E$12,IF(A45&lt;='Tax Credits'!$C$13,'Tax Credits'!$D$13+(A45-'Tax Credits'!$B$13)*'Tax Credits'!$E$13,MAX(0,'Tax Credits'!$D$14+(A45-'Tax Credits'!$B$14)*'Tax Credits'!$E$14))))</f>
        <v>5332.9392</v>
      </c>
      <c r="E45" s="10" t="n">
        <f aca="false">C45+D45</f>
        <v>7087.46848</v>
      </c>
      <c r="F45" s="10" t="n">
        <f aca="false">MAX(0,B45-E45)</f>
        <v>11364.34922</v>
      </c>
      <c r="G45" s="10" t="n">
        <f aca="false">A45-F45</f>
        <v>39635.65078</v>
      </c>
      <c r="H45" s="11" t="n">
        <f aca="false">IFERROR(F45/A45,0)</f>
        <v>0.222830376862745</v>
      </c>
      <c r="I45" s="10" t="n">
        <f aca="false">A45/12</f>
        <v>4250</v>
      </c>
      <c r="J45" s="10" t="n">
        <f aca="false">G45/12</f>
        <v>3302.97089833333</v>
      </c>
      <c r="K45" s="10" t="n">
        <f aca="false">I45-J45</f>
        <v>947.029101666667</v>
      </c>
    </row>
    <row r="46" customFormat="false" ht="15" hidden="false" customHeight="true" outlineLevel="0" collapsed="false">
      <c r="A46" s="6" t="n">
        <v>52000</v>
      </c>
      <c r="B46" s="10" t="n">
        <f aca="false">IF(A46&lt;='Tax Brackets'!$C$4,A46*'Tax Brackets'!$D$4,IF(A46&lt;='Tax Brackets'!$C$5,'Tax Brackets'!$C$4*'Tax Brackets'!$D$4+(A46-'Tax Brackets'!$C$4)*'Tax Brackets'!$D$5,'Tax Brackets'!$C$4*'Tax Brackets'!$D$4+('Tax Brackets'!$C$5-'Tax Brackets'!$C$4)*'Tax Brackets'!$D$5+(A46-'Tax Brackets'!$C$5)*'Tax Brackets'!$D$6))</f>
        <v>18827.4177</v>
      </c>
      <c r="C46" s="10" t="n">
        <f aca="false">IF(A46&lt;='Tax Credits'!$C$6,'Tax Credits'!$D$6,MAX(0,'Tax Credits'!$D$7-'Tax Credits'!$E$7*(A46-'Tax Credits'!$B$7)))</f>
        <v>1690.54928</v>
      </c>
      <c r="D46" s="10" t="n">
        <f aca="false">IF(A46&lt;='Tax Credits'!$C$11,A46*'Tax Credits'!$E$11,IF(A46&lt;='Tax Credits'!$C$12,'Tax Credits'!$D$12+(A46-'Tax Credits'!$B$12)*'Tax Credits'!$E$12,IF(A46&lt;='Tax Credits'!$C$13,'Tax Credits'!$D$13+(A46-'Tax Credits'!$B$13)*'Tax Credits'!$E$13,MAX(0,'Tax Credits'!$D$14+(A46-'Tax Credits'!$B$14)*'Tax Credits'!$E$14))))</f>
        <v>5267.8392</v>
      </c>
      <c r="E46" s="10" t="n">
        <f aca="false">C46+D46</f>
        <v>6958.38848</v>
      </c>
      <c r="F46" s="10" t="n">
        <f aca="false">MAX(0,B46-E46)</f>
        <v>11869.02922</v>
      </c>
      <c r="G46" s="10" t="n">
        <f aca="false">A46-F46</f>
        <v>40130.97078</v>
      </c>
      <c r="H46" s="11" t="n">
        <f aca="false">IFERROR(F46/A46,0)</f>
        <v>0.228250561923077</v>
      </c>
      <c r="I46" s="10" t="n">
        <f aca="false">A46/12</f>
        <v>4333.33333333333</v>
      </c>
      <c r="J46" s="10" t="n">
        <f aca="false">G46/12</f>
        <v>3344.247565</v>
      </c>
      <c r="K46" s="10" t="n">
        <f aca="false">I46-J46</f>
        <v>989.085768333333</v>
      </c>
    </row>
    <row r="47" customFormat="false" ht="15" hidden="false" customHeight="true" outlineLevel="0" collapsed="false">
      <c r="A47" s="6" t="n">
        <v>53000</v>
      </c>
      <c r="B47" s="10" t="n">
        <f aca="false">IF(A47&lt;='Tax Brackets'!$C$4,A47*'Tax Brackets'!$D$4,IF(A47&lt;='Tax Brackets'!$C$5,'Tax Brackets'!$C$4*'Tax Brackets'!$D$4+(A47-'Tax Brackets'!$C$4)*'Tax Brackets'!$D$5,'Tax Brackets'!$C$4*'Tax Brackets'!$D$4+('Tax Brackets'!$C$5-'Tax Brackets'!$C$4)*'Tax Brackets'!$D$5+(A47-'Tax Brackets'!$C$5)*'Tax Brackets'!$D$6))</f>
        <v>19203.0177</v>
      </c>
      <c r="C47" s="10" t="n">
        <f aca="false">IF(A47&lt;='Tax Credits'!$C$6,'Tax Credits'!$D$6,MAX(0,'Tax Credits'!$D$7-'Tax Credits'!$E$7*(A47-'Tax Credits'!$B$7)))</f>
        <v>1626.56928</v>
      </c>
      <c r="D47" s="10" t="n">
        <f aca="false">IF(A47&lt;='Tax Credits'!$C$11,A47*'Tax Credits'!$E$11,IF(A47&lt;='Tax Credits'!$C$12,'Tax Credits'!$D$12+(A47-'Tax Credits'!$B$12)*'Tax Credits'!$E$12,IF(A47&lt;='Tax Credits'!$C$13,'Tax Credits'!$D$13+(A47-'Tax Credits'!$B$13)*'Tax Credits'!$E$13,MAX(0,'Tax Credits'!$D$14+(A47-'Tax Credits'!$B$14)*'Tax Credits'!$E$14))))</f>
        <v>5202.7392</v>
      </c>
      <c r="E47" s="10" t="n">
        <f aca="false">C47+D47</f>
        <v>6829.30848</v>
      </c>
      <c r="F47" s="10" t="n">
        <f aca="false">MAX(0,B47-E47)</f>
        <v>12373.70922</v>
      </c>
      <c r="G47" s="10" t="n">
        <f aca="false">A47-F47</f>
        <v>40626.29078</v>
      </c>
      <c r="H47" s="11" t="n">
        <f aca="false">IFERROR(F47/A47,0)</f>
        <v>0.233466211698113</v>
      </c>
      <c r="I47" s="10" t="n">
        <f aca="false">A47/12</f>
        <v>4416.66666666667</v>
      </c>
      <c r="J47" s="10" t="n">
        <f aca="false">G47/12</f>
        <v>3385.52423166667</v>
      </c>
      <c r="K47" s="10" t="n">
        <f aca="false">I47-J47</f>
        <v>1031.142435</v>
      </c>
    </row>
    <row r="48" customFormat="false" ht="15" hidden="false" customHeight="true" outlineLevel="0" collapsed="false">
      <c r="A48" s="6" t="n">
        <v>54000</v>
      </c>
      <c r="B48" s="10" t="n">
        <f aca="false">IF(A48&lt;='Tax Brackets'!$C$4,A48*'Tax Brackets'!$D$4,IF(A48&lt;='Tax Brackets'!$C$5,'Tax Brackets'!$C$4*'Tax Brackets'!$D$4+(A48-'Tax Brackets'!$C$4)*'Tax Brackets'!$D$5,'Tax Brackets'!$C$4*'Tax Brackets'!$D$4+('Tax Brackets'!$C$5-'Tax Brackets'!$C$4)*'Tax Brackets'!$D$5+(A48-'Tax Brackets'!$C$5)*'Tax Brackets'!$D$6))</f>
        <v>19578.6177</v>
      </c>
      <c r="C48" s="10" t="n">
        <f aca="false">IF(A48&lt;='Tax Credits'!$C$6,'Tax Credits'!$D$6,MAX(0,'Tax Credits'!$D$7-'Tax Credits'!$E$7*(A48-'Tax Credits'!$B$7)))</f>
        <v>1562.58928</v>
      </c>
      <c r="D48" s="10" t="n">
        <f aca="false">IF(A48&lt;='Tax Credits'!$C$11,A48*'Tax Credits'!$E$11,IF(A48&lt;='Tax Credits'!$C$12,'Tax Credits'!$D$12+(A48-'Tax Credits'!$B$12)*'Tax Credits'!$E$12,IF(A48&lt;='Tax Credits'!$C$13,'Tax Credits'!$D$13+(A48-'Tax Credits'!$B$13)*'Tax Credits'!$E$13,MAX(0,'Tax Credits'!$D$14+(A48-'Tax Credits'!$B$14)*'Tax Credits'!$E$14))))</f>
        <v>5137.6392</v>
      </c>
      <c r="E48" s="10" t="n">
        <f aca="false">C48+D48</f>
        <v>6700.22848</v>
      </c>
      <c r="F48" s="10" t="n">
        <f aca="false">MAX(0,B48-E48)</f>
        <v>12878.38922</v>
      </c>
      <c r="G48" s="10" t="n">
        <f aca="false">A48-F48</f>
        <v>41121.61078</v>
      </c>
      <c r="H48" s="11" t="n">
        <f aca="false">IFERROR(F48/A48,0)</f>
        <v>0.238488689259259</v>
      </c>
      <c r="I48" s="10" t="n">
        <f aca="false">A48/12</f>
        <v>4500</v>
      </c>
      <c r="J48" s="10" t="n">
        <f aca="false">G48/12</f>
        <v>3426.80089833333</v>
      </c>
      <c r="K48" s="10" t="n">
        <f aca="false">I48-J48</f>
        <v>1073.19910166667</v>
      </c>
    </row>
    <row r="49" customFormat="false" ht="15" hidden="false" customHeight="true" outlineLevel="0" collapsed="false">
      <c r="A49" s="6" t="n">
        <v>55000</v>
      </c>
      <c r="B49" s="10" t="n">
        <f aca="false">IF(A49&lt;='Tax Brackets'!$C$4,A49*'Tax Brackets'!$D$4,IF(A49&lt;='Tax Brackets'!$C$5,'Tax Brackets'!$C$4*'Tax Brackets'!$D$4+(A49-'Tax Brackets'!$C$4)*'Tax Brackets'!$D$5,'Tax Brackets'!$C$4*'Tax Brackets'!$D$4+('Tax Brackets'!$C$5-'Tax Brackets'!$C$4)*'Tax Brackets'!$D$5+(A49-'Tax Brackets'!$C$5)*'Tax Brackets'!$D$6))</f>
        <v>19954.2177</v>
      </c>
      <c r="C49" s="10" t="n">
        <f aca="false">IF(A49&lt;='Tax Credits'!$C$6,'Tax Credits'!$D$6,MAX(0,'Tax Credits'!$D$7-'Tax Credits'!$E$7*(A49-'Tax Credits'!$B$7)))</f>
        <v>1498.60928</v>
      </c>
      <c r="D49" s="10" t="n">
        <f aca="false">IF(A49&lt;='Tax Credits'!$C$11,A49*'Tax Credits'!$E$11,IF(A49&lt;='Tax Credits'!$C$12,'Tax Credits'!$D$12+(A49-'Tax Credits'!$B$12)*'Tax Credits'!$E$12,IF(A49&lt;='Tax Credits'!$C$13,'Tax Credits'!$D$13+(A49-'Tax Credits'!$B$13)*'Tax Credits'!$E$13,MAX(0,'Tax Credits'!$D$14+(A49-'Tax Credits'!$B$14)*'Tax Credits'!$E$14))))</f>
        <v>5072.5392</v>
      </c>
      <c r="E49" s="10" t="n">
        <f aca="false">C49+D49</f>
        <v>6571.14848</v>
      </c>
      <c r="F49" s="10" t="n">
        <f aca="false">MAX(0,B49-E49)</f>
        <v>13383.06922</v>
      </c>
      <c r="G49" s="10" t="n">
        <f aca="false">A49-F49</f>
        <v>41616.93078</v>
      </c>
      <c r="H49" s="11" t="n">
        <f aca="false">IFERROR(F49/A49,0)</f>
        <v>0.243328531272727</v>
      </c>
      <c r="I49" s="10" t="n">
        <f aca="false">A49/12</f>
        <v>4583.33333333333</v>
      </c>
      <c r="J49" s="10" t="n">
        <f aca="false">G49/12</f>
        <v>3468.077565</v>
      </c>
      <c r="K49" s="10" t="n">
        <f aca="false">I49-J49</f>
        <v>1115.25576833333</v>
      </c>
    </row>
    <row r="50" customFormat="false" ht="15" hidden="false" customHeight="true" outlineLevel="0" collapsed="false">
      <c r="A50" s="6" t="n">
        <v>56000</v>
      </c>
      <c r="B50" s="10" t="n">
        <f aca="false">IF(A50&lt;='Tax Brackets'!$C$4,A50*'Tax Brackets'!$D$4,IF(A50&lt;='Tax Brackets'!$C$5,'Tax Brackets'!$C$4*'Tax Brackets'!$D$4+(A50-'Tax Brackets'!$C$4)*'Tax Brackets'!$D$5,'Tax Brackets'!$C$4*'Tax Brackets'!$D$4+('Tax Brackets'!$C$5-'Tax Brackets'!$C$4)*'Tax Brackets'!$D$5+(A50-'Tax Brackets'!$C$5)*'Tax Brackets'!$D$6))</f>
        <v>20329.8177</v>
      </c>
      <c r="C50" s="10" t="n">
        <f aca="false">IF(A50&lt;='Tax Credits'!$C$6,'Tax Credits'!$D$6,MAX(0,'Tax Credits'!$D$7-'Tax Credits'!$E$7*(A50-'Tax Credits'!$B$7)))</f>
        <v>1434.62928</v>
      </c>
      <c r="D50" s="10" t="n">
        <f aca="false">IF(A50&lt;='Tax Credits'!$C$11,A50*'Tax Credits'!$E$11,IF(A50&lt;='Tax Credits'!$C$12,'Tax Credits'!$D$12+(A50-'Tax Credits'!$B$12)*'Tax Credits'!$E$12,IF(A50&lt;='Tax Credits'!$C$13,'Tax Credits'!$D$13+(A50-'Tax Credits'!$B$13)*'Tax Credits'!$E$13,MAX(0,'Tax Credits'!$D$14+(A50-'Tax Credits'!$B$14)*'Tax Credits'!$E$14))))</f>
        <v>5007.4392</v>
      </c>
      <c r="E50" s="10" t="n">
        <f aca="false">C50+D50</f>
        <v>6442.06848</v>
      </c>
      <c r="F50" s="10" t="n">
        <f aca="false">MAX(0,B50-E50)</f>
        <v>13887.74922</v>
      </c>
      <c r="G50" s="10" t="n">
        <f aca="false">A50-F50</f>
        <v>42112.25078</v>
      </c>
      <c r="H50" s="11" t="n">
        <f aca="false">IFERROR(F50/A50,0)</f>
        <v>0.247995521785714</v>
      </c>
      <c r="I50" s="10" t="n">
        <f aca="false">A50/12</f>
        <v>4666.66666666667</v>
      </c>
      <c r="J50" s="10" t="n">
        <f aca="false">G50/12</f>
        <v>3509.35423166667</v>
      </c>
      <c r="K50" s="10" t="n">
        <f aca="false">I50-J50</f>
        <v>1157.312435</v>
      </c>
    </row>
    <row r="51" customFormat="false" ht="15" hidden="false" customHeight="true" outlineLevel="0" collapsed="false">
      <c r="A51" s="6" t="n">
        <v>57000</v>
      </c>
      <c r="B51" s="10" t="n">
        <f aca="false">IF(A51&lt;='Tax Brackets'!$C$4,A51*'Tax Brackets'!$D$4,IF(A51&lt;='Tax Brackets'!$C$5,'Tax Brackets'!$C$4*'Tax Brackets'!$D$4+(A51-'Tax Brackets'!$C$4)*'Tax Brackets'!$D$5,'Tax Brackets'!$C$4*'Tax Brackets'!$D$4+('Tax Brackets'!$C$5-'Tax Brackets'!$C$4)*'Tax Brackets'!$D$5+(A51-'Tax Brackets'!$C$5)*'Tax Brackets'!$D$6))</f>
        <v>20705.4177</v>
      </c>
      <c r="C51" s="10" t="n">
        <f aca="false">IF(A51&lt;='Tax Credits'!$C$6,'Tax Credits'!$D$6,MAX(0,'Tax Credits'!$D$7-'Tax Credits'!$E$7*(A51-'Tax Credits'!$B$7)))</f>
        <v>1370.64928</v>
      </c>
      <c r="D51" s="10" t="n">
        <f aca="false">IF(A51&lt;='Tax Credits'!$C$11,A51*'Tax Credits'!$E$11,IF(A51&lt;='Tax Credits'!$C$12,'Tax Credits'!$D$12+(A51-'Tax Credits'!$B$12)*'Tax Credits'!$E$12,IF(A51&lt;='Tax Credits'!$C$13,'Tax Credits'!$D$13+(A51-'Tax Credits'!$B$13)*'Tax Credits'!$E$13,MAX(0,'Tax Credits'!$D$14+(A51-'Tax Credits'!$B$14)*'Tax Credits'!$E$14))))</f>
        <v>4942.3392</v>
      </c>
      <c r="E51" s="10" t="n">
        <f aca="false">C51+D51</f>
        <v>6312.98848</v>
      </c>
      <c r="F51" s="10" t="n">
        <f aca="false">MAX(0,B51-E51)</f>
        <v>14392.42922</v>
      </c>
      <c r="G51" s="10" t="n">
        <f aca="false">A51-F51</f>
        <v>42607.57078</v>
      </c>
      <c r="H51" s="11" t="n">
        <f aca="false">IFERROR(F51/A51,0)</f>
        <v>0.252498758245614</v>
      </c>
      <c r="I51" s="10" t="n">
        <f aca="false">A51/12</f>
        <v>4750</v>
      </c>
      <c r="J51" s="10" t="n">
        <f aca="false">G51/12</f>
        <v>3550.63089833333</v>
      </c>
      <c r="K51" s="10" t="n">
        <f aca="false">I51-J51</f>
        <v>1199.36910166667</v>
      </c>
    </row>
    <row r="52" customFormat="false" ht="15" hidden="false" customHeight="true" outlineLevel="0" collapsed="false">
      <c r="A52" s="6" t="n">
        <v>58000</v>
      </c>
      <c r="B52" s="10" t="n">
        <f aca="false">IF(A52&lt;='Tax Brackets'!$C$4,A52*'Tax Brackets'!$D$4,IF(A52&lt;='Tax Brackets'!$C$5,'Tax Brackets'!$C$4*'Tax Brackets'!$D$4+(A52-'Tax Brackets'!$C$4)*'Tax Brackets'!$D$5,'Tax Brackets'!$C$4*'Tax Brackets'!$D$4+('Tax Brackets'!$C$5-'Tax Brackets'!$C$4)*'Tax Brackets'!$D$5+(A52-'Tax Brackets'!$C$5)*'Tax Brackets'!$D$6))</f>
        <v>21081.0177</v>
      </c>
      <c r="C52" s="10" t="n">
        <f aca="false">IF(A52&lt;='Tax Credits'!$C$6,'Tax Credits'!$D$6,MAX(0,'Tax Credits'!$D$7-'Tax Credits'!$E$7*(A52-'Tax Credits'!$B$7)))</f>
        <v>1306.66928</v>
      </c>
      <c r="D52" s="10" t="n">
        <f aca="false">IF(A52&lt;='Tax Credits'!$C$11,A52*'Tax Credits'!$E$11,IF(A52&lt;='Tax Credits'!$C$12,'Tax Credits'!$D$12+(A52-'Tax Credits'!$B$12)*'Tax Credits'!$E$12,IF(A52&lt;='Tax Credits'!$C$13,'Tax Credits'!$D$13+(A52-'Tax Credits'!$B$13)*'Tax Credits'!$E$13,MAX(0,'Tax Credits'!$D$14+(A52-'Tax Credits'!$B$14)*'Tax Credits'!$E$14))))</f>
        <v>4877.2392</v>
      </c>
      <c r="E52" s="10" t="n">
        <f aca="false">C52+D52</f>
        <v>6183.90848</v>
      </c>
      <c r="F52" s="10" t="n">
        <f aca="false">MAX(0,B52-E52)</f>
        <v>14897.10922</v>
      </c>
      <c r="G52" s="10" t="n">
        <f aca="false">A52-F52</f>
        <v>43102.89078</v>
      </c>
      <c r="H52" s="11" t="n">
        <f aca="false">IFERROR(F52/A52,0)</f>
        <v>0.256846710689655</v>
      </c>
      <c r="I52" s="10" t="n">
        <f aca="false">A52/12</f>
        <v>4833.33333333333</v>
      </c>
      <c r="J52" s="10" t="n">
        <f aca="false">G52/12</f>
        <v>3591.907565</v>
      </c>
      <c r="K52" s="10" t="n">
        <f aca="false">I52-J52</f>
        <v>1241.42576833333</v>
      </c>
    </row>
    <row r="53" customFormat="false" ht="15" hidden="false" customHeight="true" outlineLevel="0" collapsed="false">
      <c r="A53" s="6" t="n">
        <v>59000</v>
      </c>
      <c r="B53" s="10" t="n">
        <f aca="false">IF(A53&lt;='Tax Brackets'!$C$4,A53*'Tax Brackets'!$D$4,IF(A53&lt;='Tax Brackets'!$C$5,'Tax Brackets'!$C$4*'Tax Brackets'!$D$4+(A53-'Tax Brackets'!$C$4)*'Tax Brackets'!$D$5,'Tax Brackets'!$C$4*'Tax Brackets'!$D$4+('Tax Brackets'!$C$5-'Tax Brackets'!$C$4)*'Tax Brackets'!$D$5+(A53-'Tax Brackets'!$C$5)*'Tax Brackets'!$D$6))</f>
        <v>21456.6177</v>
      </c>
      <c r="C53" s="10" t="n">
        <f aca="false">IF(A53&lt;='Tax Credits'!$C$6,'Tax Credits'!$D$6,MAX(0,'Tax Credits'!$D$7-'Tax Credits'!$E$7*(A53-'Tax Credits'!$B$7)))</f>
        <v>1242.68928</v>
      </c>
      <c r="D53" s="10" t="n">
        <f aca="false">IF(A53&lt;='Tax Credits'!$C$11,A53*'Tax Credits'!$E$11,IF(A53&lt;='Tax Credits'!$C$12,'Tax Credits'!$D$12+(A53-'Tax Credits'!$B$12)*'Tax Credits'!$E$12,IF(A53&lt;='Tax Credits'!$C$13,'Tax Credits'!$D$13+(A53-'Tax Credits'!$B$13)*'Tax Credits'!$E$13,MAX(0,'Tax Credits'!$D$14+(A53-'Tax Credits'!$B$14)*'Tax Credits'!$E$14))))</f>
        <v>4812.1392</v>
      </c>
      <c r="E53" s="10" t="n">
        <f aca="false">C53+D53</f>
        <v>6054.82848</v>
      </c>
      <c r="F53" s="10" t="n">
        <f aca="false">MAX(0,B53-E53)</f>
        <v>15401.78922</v>
      </c>
      <c r="G53" s="10" t="n">
        <f aca="false">A53-F53</f>
        <v>43598.21078</v>
      </c>
      <c r="H53" s="11" t="n">
        <f aca="false">IFERROR(F53/A53,0)</f>
        <v>0.261047274915254</v>
      </c>
      <c r="I53" s="10" t="n">
        <f aca="false">A53/12</f>
        <v>4916.66666666667</v>
      </c>
      <c r="J53" s="10" t="n">
        <f aca="false">G53/12</f>
        <v>3633.18423166667</v>
      </c>
      <c r="K53" s="10" t="n">
        <f aca="false">I53-J53</f>
        <v>1283.482435</v>
      </c>
    </row>
    <row r="54" customFormat="false" ht="15" hidden="false" customHeight="true" outlineLevel="0" collapsed="false">
      <c r="A54" s="6" t="n">
        <v>60000</v>
      </c>
      <c r="B54" s="10" t="n">
        <f aca="false">IF(A54&lt;='Tax Brackets'!$C$4,A54*'Tax Brackets'!$D$4,IF(A54&lt;='Tax Brackets'!$C$5,'Tax Brackets'!$C$4*'Tax Brackets'!$D$4+(A54-'Tax Brackets'!$C$4)*'Tax Brackets'!$D$5,'Tax Brackets'!$C$4*'Tax Brackets'!$D$4+('Tax Brackets'!$C$5-'Tax Brackets'!$C$4)*'Tax Brackets'!$D$5+(A54-'Tax Brackets'!$C$5)*'Tax Brackets'!$D$6))</f>
        <v>21832.2177</v>
      </c>
      <c r="C54" s="10" t="n">
        <f aca="false">IF(A54&lt;='Tax Credits'!$C$6,'Tax Credits'!$D$6,MAX(0,'Tax Credits'!$D$7-'Tax Credits'!$E$7*(A54-'Tax Credits'!$B$7)))</f>
        <v>1178.70928</v>
      </c>
      <c r="D54" s="10" t="n">
        <f aca="false">IF(A54&lt;='Tax Credits'!$C$11,A54*'Tax Credits'!$E$11,IF(A54&lt;='Tax Credits'!$C$12,'Tax Credits'!$D$12+(A54-'Tax Credits'!$B$12)*'Tax Credits'!$E$12,IF(A54&lt;='Tax Credits'!$C$13,'Tax Credits'!$D$13+(A54-'Tax Credits'!$B$13)*'Tax Credits'!$E$13,MAX(0,'Tax Credits'!$D$14+(A54-'Tax Credits'!$B$14)*'Tax Credits'!$E$14))))</f>
        <v>4747.0392</v>
      </c>
      <c r="E54" s="10" t="n">
        <f aca="false">C54+D54</f>
        <v>5925.74848</v>
      </c>
      <c r="F54" s="10" t="n">
        <f aca="false">MAX(0,B54-E54)</f>
        <v>15906.46922</v>
      </c>
      <c r="G54" s="10" t="n">
        <f aca="false">A54-F54</f>
        <v>44093.53078</v>
      </c>
      <c r="H54" s="11" t="n">
        <f aca="false">IFERROR(F54/A54,0)</f>
        <v>0.265107820333333</v>
      </c>
      <c r="I54" s="10" t="n">
        <f aca="false">A54/12</f>
        <v>5000</v>
      </c>
      <c r="J54" s="10" t="n">
        <f aca="false">G54/12</f>
        <v>3674.46089833333</v>
      </c>
      <c r="K54" s="10" t="n">
        <f aca="false">I54-J54</f>
        <v>1325.53910166667</v>
      </c>
    </row>
    <row r="55" customFormat="false" ht="15" hidden="false" customHeight="true" outlineLevel="0" collapsed="false">
      <c r="A55" s="6" t="n">
        <v>61000</v>
      </c>
      <c r="B55" s="10" t="n">
        <f aca="false">IF(A55&lt;='Tax Brackets'!$C$4,A55*'Tax Brackets'!$D$4,IF(A55&lt;='Tax Brackets'!$C$5,'Tax Brackets'!$C$4*'Tax Brackets'!$D$4+(A55-'Tax Brackets'!$C$4)*'Tax Brackets'!$D$5,'Tax Brackets'!$C$4*'Tax Brackets'!$D$4+('Tax Brackets'!$C$5-'Tax Brackets'!$C$4)*'Tax Brackets'!$D$5+(A55-'Tax Brackets'!$C$5)*'Tax Brackets'!$D$6))</f>
        <v>22207.8177</v>
      </c>
      <c r="C55" s="10" t="n">
        <f aca="false">IF(A55&lt;='Tax Credits'!$C$6,'Tax Credits'!$D$6,MAX(0,'Tax Credits'!$D$7-'Tax Credits'!$E$7*(A55-'Tax Credits'!$B$7)))</f>
        <v>1114.72928</v>
      </c>
      <c r="D55" s="10" t="n">
        <f aca="false">IF(A55&lt;='Tax Credits'!$C$11,A55*'Tax Credits'!$E$11,IF(A55&lt;='Tax Credits'!$C$12,'Tax Credits'!$D$12+(A55-'Tax Credits'!$B$12)*'Tax Credits'!$E$12,IF(A55&lt;='Tax Credits'!$C$13,'Tax Credits'!$D$13+(A55-'Tax Credits'!$B$13)*'Tax Credits'!$E$13,MAX(0,'Tax Credits'!$D$14+(A55-'Tax Credits'!$B$14)*'Tax Credits'!$E$14))))</f>
        <v>4681.9392</v>
      </c>
      <c r="E55" s="10" t="n">
        <f aca="false">C55+D55</f>
        <v>5796.66848</v>
      </c>
      <c r="F55" s="10" t="n">
        <f aca="false">MAX(0,B55-E55)</f>
        <v>16411.14922</v>
      </c>
      <c r="G55" s="10" t="n">
        <f aca="false">A55-F55</f>
        <v>44588.85078</v>
      </c>
      <c r="H55" s="11" t="n">
        <f aca="false">IFERROR(F55/A55,0)</f>
        <v>0.269035233114754</v>
      </c>
      <c r="I55" s="10" t="n">
        <f aca="false">A55/12</f>
        <v>5083.33333333333</v>
      </c>
      <c r="J55" s="10" t="n">
        <f aca="false">G55/12</f>
        <v>3715.737565</v>
      </c>
      <c r="K55" s="10" t="n">
        <f aca="false">I55-J55</f>
        <v>1367.59576833333</v>
      </c>
    </row>
    <row r="56" customFormat="false" ht="15" hidden="false" customHeight="true" outlineLevel="0" collapsed="false">
      <c r="A56" s="6" t="n">
        <v>62000</v>
      </c>
      <c r="B56" s="10" t="n">
        <f aca="false">IF(A56&lt;='Tax Brackets'!$C$4,A56*'Tax Brackets'!$D$4,IF(A56&lt;='Tax Brackets'!$C$5,'Tax Brackets'!$C$4*'Tax Brackets'!$D$4+(A56-'Tax Brackets'!$C$4)*'Tax Brackets'!$D$5,'Tax Brackets'!$C$4*'Tax Brackets'!$D$4+('Tax Brackets'!$C$5-'Tax Brackets'!$C$4)*'Tax Brackets'!$D$5+(A56-'Tax Brackets'!$C$5)*'Tax Brackets'!$D$6))</f>
        <v>22583.4177</v>
      </c>
      <c r="C56" s="10" t="n">
        <f aca="false">IF(A56&lt;='Tax Credits'!$C$6,'Tax Credits'!$D$6,MAX(0,'Tax Credits'!$D$7-'Tax Credits'!$E$7*(A56-'Tax Credits'!$B$7)))</f>
        <v>1050.74928</v>
      </c>
      <c r="D56" s="10" t="n">
        <f aca="false">IF(A56&lt;='Tax Credits'!$C$11,A56*'Tax Credits'!$E$11,IF(A56&lt;='Tax Credits'!$C$12,'Tax Credits'!$D$12+(A56-'Tax Credits'!$B$12)*'Tax Credits'!$E$12,IF(A56&lt;='Tax Credits'!$C$13,'Tax Credits'!$D$13+(A56-'Tax Credits'!$B$13)*'Tax Credits'!$E$13,MAX(0,'Tax Credits'!$D$14+(A56-'Tax Credits'!$B$14)*'Tax Credits'!$E$14))))</f>
        <v>4616.8392</v>
      </c>
      <c r="E56" s="10" t="n">
        <f aca="false">C56+D56</f>
        <v>5667.58848</v>
      </c>
      <c r="F56" s="10" t="n">
        <f aca="false">MAX(0,B56-E56)</f>
        <v>16915.82922</v>
      </c>
      <c r="G56" s="10" t="n">
        <f aca="false">A56-F56</f>
        <v>45084.17078</v>
      </c>
      <c r="H56" s="11" t="n">
        <f aca="false">IFERROR(F56/A56,0)</f>
        <v>0.27283595516129</v>
      </c>
      <c r="I56" s="10" t="n">
        <f aca="false">A56/12</f>
        <v>5166.66666666667</v>
      </c>
      <c r="J56" s="10" t="n">
        <f aca="false">G56/12</f>
        <v>3757.01423166667</v>
      </c>
      <c r="K56" s="10" t="n">
        <f aca="false">I56-J56</f>
        <v>1409.652435</v>
      </c>
    </row>
    <row r="57" customFormat="false" ht="15" hidden="false" customHeight="true" outlineLevel="0" collapsed="false">
      <c r="A57" s="6" t="n">
        <v>63000</v>
      </c>
      <c r="B57" s="10" t="n">
        <f aca="false">IF(A57&lt;='Tax Brackets'!$C$4,A57*'Tax Brackets'!$D$4,IF(A57&lt;='Tax Brackets'!$C$5,'Tax Brackets'!$C$4*'Tax Brackets'!$D$4+(A57-'Tax Brackets'!$C$4)*'Tax Brackets'!$D$5,'Tax Brackets'!$C$4*'Tax Brackets'!$D$4+('Tax Brackets'!$C$5-'Tax Brackets'!$C$4)*'Tax Brackets'!$D$5+(A57-'Tax Brackets'!$C$5)*'Tax Brackets'!$D$6))</f>
        <v>22959.0177</v>
      </c>
      <c r="C57" s="10" t="n">
        <f aca="false">IF(A57&lt;='Tax Credits'!$C$6,'Tax Credits'!$D$6,MAX(0,'Tax Credits'!$D$7-'Tax Credits'!$E$7*(A57-'Tax Credits'!$B$7)))</f>
        <v>986.76928</v>
      </c>
      <c r="D57" s="10" t="n">
        <f aca="false">IF(A57&lt;='Tax Credits'!$C$11,A57*'Tax Credits'!$E$11,IF(A57&lt;='Tax Credits'!$C$12,'Tax Credits'!$D$12+(A57-'Tax Credits'!$B$12)*'Tax Credits'!$E$12,IF(A57&lt;='Tax Credits'!$C$13,'Tax Credits'!$D$13+(A57-'Tax Credits'!$B$13)*'Tax Credits'!$E$13,MAX(0,'Tax Credits'!$D$14+(A57-'Tax Credits'!$B$14)*'Tax Credits'!$E$14))))</f>
        <v>4551.7392</v>
      </c>
      <c r="E57" s="10" t="n">
        <f aca="false">C57+D57</f>
        <v>5538.50848</v>
      </c>
      <c r="F57" s="10" t="n">
        <f aca="false">MAX(0,B57-E57)</f>
        <v>17420.50922</v>
      </c>
      <c r="G57" s="10" t="n">
        <f aca="false">A57-F57</f>
        <v>45579.49078</v>
      </c>
      <c r="H57" s="11" t="n">
        <f aca="false">IFERROR(F57/A57,0)</f>
        <v>0.276516019365079</v>
      </c>
      <c r="I57" s="10" t="n">
        <f aca="false">A57/12</f>
        <v>5250</v>
      </c>
      <c r="J57" s="10" t="n">
        <f aca="false">G57/12</f>
        <v>3798.29089833333</v>
      </c>
      <c r="K57" s="10" t="n">
        <f aca="false">I57-J57</f>
        <v>1451.70910166667</v>
      </c>
    </row>
    <row r="58" customFormat="false" ht="15" hidden="false" customHeight="true" outlineLevel="0" collapsed="false">
      <c r="A58" s="6" t="n">
        <v>64000</v>
      </c>
      <c r="B58" s="10" t="n">
        <f aca="false">IF(A58&lt;='Tax Brackets'!$C$4,A58*'Tax Brackets'!$D$4,IF(A58&lt;='Tax Brackets'!$C$5,'Tax Brackets'!$C$4*'Tax Brackets'!$D$4+(A58-'Tax Brackets'!$C$4)*'Tax Brackets'!$D$5,'Tax Brackets'!$C$4*'Tax Brackets'!$D$4+('Tax Brackets'!$C$5-'Tax Brackets'!$C$4)*'Tax Brackets'!$D$5+(A58-'Tax Brackets'!$C$5)*'Tax Brackets'!$D$6))</f>
        <v>23334.6177</v>
      </c>
      <c r="C58" s="10" t="n">
        <f aca="false">IF(A58&lt;='Tax Credits'!$C$6,'Tax Credits'!$D$6,MAX(0,'Tax Credits'!$D$7-'Tax Credits'!$E$7*(A58-'Tax Credits'!$B$7)))</f>
        <v>922.78928</v>
      </c>
      <c r="D58" s="10" t="n">
        <f aca="false">IF(A58&lt;='Tax Credits'!$C$11,A58*'Tax Credits'!$E$11,IF(A58&lt;='Tax Credits'!$C$12,'Tax Credits'!$D$12+(A58-'Tax Credits'!$B$12)*'Tax Credits'!$E$12,IF(A58&lt;='Tax Credits'!$C$13,'Tax Credits'!$D$13+(A58-'Tax Credits'!$B$13)*'Tax Credits'!$E$13,MAX(0,'Tax Credits'!$D$14+(A58-'Tax Credits'!$B$14)*'Tax Credits'!$E$14))))</f>
        <v>4486.6392</v>
      </c>
      <c r="E58" s="10" t="n">
        <f aca="false">C58+D58</f>
        <v>5409.42848</v>
      </c>
      <c r="F58" s="10" t="n">
        <f aca="false">MAX(0,B58-E58)</f>
        <v>17925.18922</v>
      </c>
      <c r="G58" s="10" t="n">
        <f aca="false">A58-F58</f>
        <v>46074.81078</v>
      </c>
      <c r="H58" s="11" t="n">
        <f aca="false">IFERROR(F58/A58,0)</f>
        <v>0.2800810815625</v>
      </c>
      <c r="I58" s="10" t="n">
        <f aca="false">A58/12</f>
        <v>5333.33333333333</v>
      </c>
      <c r="J58" s="10" t="n">
        <f aca="false">G58/12</f>
        <v>3839.567565</v>
      </c>
      <c r="K58" s="10" t="n">
        <f aca="false">I58-J58</f>
        <v>1493.76576833333</v>
      </c>
    </row>
    <row r="59" customFormat="false" ht="15" hidden="false" customHeight="true" outlineLevel="0" collapsed="false">
      <c r="A59" s="6" t="n">
        <v>65000</v>
      </c>
      <c r="B59" s="10" t="n">
        <f aca="false">IF(A59&lt;='Tax Brackets'!$C$4,A59*'Tax Brackets'!$D$4,IF(A59&lt;='Tax Brackets'!$C$5,'Tax Brackets'!$C$4*'Tax Brackets'!$D$4+(A59-'Tax Brackets'!$C$4)*'Tax Brackets'!$D$5,'Tax Brackets'!$C$4*'Tax Brackets'!$D$4+('Tax Brackets'!$C$5-'Tax Brackets'!$C$4)*'Tax Brackets'!$D$5+(A59-'Tax Brackets'!$C$5)*'Tax Brackets'!$D$6))</f>
        <v>23710.2177</v>
      </c>
      <c r="C59" s="10" t="n">
        <f aca="false">IF(A59&lt;='Tax Credits'!$C$6,'Tax Credits'!$D$6,MAX(0,'Tax Credits'!$D$7-'Tax Credits'!$E$7*(A59-'Tax Credits'!$B$7)))</f>
        <v>858.80928</v>
      </c>
      <c r="D59" s="10" t="n">
        <f aca="false">IF(A59&lt;='Tax Credits'!$C$11,A59*'Tax Credits'!$E$11,IF(A59&lt;='Tax Credits'!$C$12,'Tax Credits'!$D$12+(A59-'Tax Credits'!$B$12)*'Tax Credits'!$E$12,IF(A59&lt;='Tax Credits'!$C$13,'Tax Credits'!$D$13+(A59-'Tax Credits'!$B$13)*'Tax Credits'!$E$13,MAX(0,'Tax Credits'!$D$14+(A59-'Tax Credits'!$B$14)*'Tax Credits'!$E$14))))</f>
        <v>4421.5392</v>
      </c>
      <c r="E59" s="10" t="n">
        <f aca="false">C59+D59</f>
        <v>5280.34848</v>
      </c>
      <c r="F59" s="10" t="n">
        <f aca="false">MAX(0,B59-E59)</f>
        <v>18429.86922</v>
      </c>
      <c r="G59" s="10" t="n">
        <f aca="false">A59-F59</f>
        <v>46570.13078</v>
      </c>
      <c r="H59" s="11" t="n">
        <f aca="false">IFERROR(F59/A59,0)</f>
        <v>0.283536449538462</v>
      </c>
      <c r="I59" s="10" t="n">
        <f aca="false">A59/12</f>
        <v>5416.66666666667</v>
      </c>
      <c r="J59" s="10" t="n">
        <f aca="false">G59/12</f>
        <v>3880.84423166667</v>
      </c>
      <c r="K59" s="10" t="n">
        <f aca="false">I59-J59</f>
        <v>1535.822435</v>
      </c>
    </row>
    <row r="60" customFormat="false" ht="15" hidden="false" customHeight="true" outlineLevel="0" collapsed="false">
      <c r="A60" s="6" t="n">
        <v>66000</v>
      </c>
      <c r="B60" s="10" t="n">
        <f aca="false">IF(A60&lt;='Tax Brackets'!$C$4,A60*'Tax Brackets'!$D$4,IF(A60&lt;='Tax Brackets'!$C$5,'Tax Brackets'!$C$4*'Tax Brackets'!$D$4+(A60-'Tax Brackets'!$C$4)*'Tax Brackets'!$D$5,'Tax Brackets'!$C$4*'Tax Brackets'!$D$4+('Tax Brackets'!$C$5-'Tax Brackets'!$C$4)*'Tax Brackets'!$D$5+(A60-'Tax Brackets'!$C$5)*'Tax Brackets'!$D$6))</f>
        <v>24085.8177</v>
      </c>
      <c r="C60" s="10" t="n">
        <f aca="false">IF(A60&lt;='Tax Credits'!$C$6,'Tax Credits'!$D$6,MAX(0,'Tax Credits'!$D$7-'Tax Credits'!$E$7*(A60-'Tax Credits'!$B$7)))</f>
        <v>794.82928</v>
      </c>
      <c r="D60" s="10" t="n">
        <f aca="false">IF(A60&lt;='Tax Credits'!$C$11,A60*'Tax Credits'!$E$11,IF(A60&lt;='Tax Credits'!$C$12,'Tax Credits'!$D$12+(A60-'Tax Credits'!$B$12)*'Tax Credits'!$E$12,IF(A60&lt;='Tax Credits'!$C$13,'Tax Credits'!$D$13+(A60-'Tax Credits'!$B$13)*'Tax Credits'!$E$13,MAX(0,'Tax Credits'!$D$14+(A60-'Tax Credits'!$B$14)*'Tax Credits'!$E$14))))</f>
        <v>4356.4392</v>
      </c>
      <c r="E60" s="10" t="n">
        <f aca="false">C60+D60</f>
        <v>5151.26848</v>
      </c>
      <c r="F60" s="10" t="n">
        <f aca="false">MAX(0,B60-E60)</f>
        <v>18934.54922</v>
      </c>
      <c r="G60" s="10" t="n">
        <f aca="false">A60-F60</f>
        <v>47065.45078</v>
      </c>
      <c r="H60" s="11" t="n">
        <f aca="false">IFERROR(F60/A60,0)</f>
        <v>0.286887109393939</v>
      </c>
      <c r="I60" s="10" t="n">
        <f aca="false">A60/12</f>
        <v>5500</v>
      </c>
      <c r="J60" s="10" t="n">
        <f aca="false">G60/12</f>
        <v>3922.12089833333</v>
      </c>
      <c r="K60" s="10" t="n">
        <f aca="false">I60-J60</f>
        <v>1577.87910166667</v>
      </c>
    </row>
    <row r="61" customFormat="false" ht="15" hidden="false" customHeight="true" outlineLevel="0" collapsed="false">
      <c r="A61" s="6" t="n">
        <v>67000</v>
      </c>
      <c r="B61" s="10" t="n">
        <f aca="false">IF(A61&lt;='Tax Brackets'!$C$4,A61*'Tax Brackets'!$D$4,IF(A61&lt;='Tax Brackets'!$C$5,'Tax Brackets'!$C$4*'Tax Brackets'!$D$4+(A61-'Tax Brackets'!$C$4)*'Tax Brackets'!$D$5,'Tax Brackets'!$C$4*'Tax Brackets'!$D$4+('Tax Brackets'!$C$5-'Tax Brackets'!$C$4)*'Tax Brackets'!$D$5+(A61-'Tax Brackets'!$C$5)*'Tax Brackets'!$D$6))</f>
        <v>24461.4177</v>
      </c>
      <c r="C61" s="10" t="n">
        <f aca="false">IF(A61&lt;='Tax Credits'!$C$6,'Tax Credits'!$D$6,MAX(0,'Tax Credits'!$D$7-'Tax Credits'!$E$7*(A61-'Tax Credits'!$B$7)))</f>
        <v>730.84928</v>
      </c>
      <c r="D61" s="10" t="n">
        <f aca="false">IF(A61&lt;='Tax Credits'!$C$11,A61*'Tax Credits'!$E$11,IF(A61&lt;='Tax Credits'!$C$12,'Tax Credits'!$D$12+(A61-'Tax Credits'!$B$12)*'Tax Credits'!$E$12,IF(A61&lt;='Tax Credits'!$C$13,'Tax Credits'!$D$13+(A61-'Tax Credits'!$B$13)*'Tax Credits'!$E$13,MAX(0,'Tax Credits'!$D$14+(A61-'Tax Credits'!$B$14)*'Tax Credits'!$E$14))))</f>
        <v>4291.3392</v>
      </c>
      <c r="E61" s="10" t="n">
        <f aca="false">C61+D61</f>
        <v>5022.18848</v>
      </c>
      <c r="F61" s="10" t="n">
        <f aca="false">MAX(0,B61-E61)</f>
        <v>19439.22922</v>
      </c>
      <c r="G61" s="10" t="n">
        <f aca="false">A61-F61</f>
        <v>47560.77078</v>
      </c>
      <c r="H61" s="11" t="n">
        <f aca="false">IFERROR(F61/A61,0)</f>
        <v>0.290137749552239</v>
      </c>
      <c r="I61" s="10" t="n">
        <f aca="false">A61/12</f>
        <v>5583.33333333333</v>
      </c>
      <c r="J61" s="10" t="n">
        <f aca="false">G61/12</f>
        <v>3963.397565</v>
      </c>
      <c r="K61" s="10" t="n">
        <f aca="false">I61-J61</f>
        <v>1619.93576833333</v>
      </c>
    </row>
    <row r="62" customFormat="false" ht="15" hidden="false" customHeight="true" outlineLevel="0" collapsed="false">
      <c r="A62" s="6" t="n">
        <v>68000</v>
      </c>
      <c r="B62" s="10" t="n">
        <f aca="false">IF(A62&lt;='Tax Brackets'!$C$4,A62*'Tax Brackets'!$D$4,IF(A62&lt;='Tax Brackets'!$C$5,'Tax Brackets'!$C$4*'Tax Brackets'!$D$4+(A62-'Tax Brackets'!$C$4)*'Tax Brackets'!$D$5,'Tax Brackets'!$C$4*'Tax Brackets'!$D$4+('Tax Brackets'!$C$5-'Tax Brackets'!$C$4)*'Tax Brackets'!$D$5+(A62-'Tax Brackets'!$C$5)*'Tax Brackets'!$D$6))</f>
        <v>24837.0177</v>
      </c>
      <c r="C62" s="10" t="n">
        <f aca="false">IF(A62&lt;='Tax Credits'!$C$6,'Tax Credits'!$D$6,MAX(0,'Tax Credits'!$D$7-'Tax Credits'!$E$7*(A62-'Tax Credits'!$B$7)))</f>
        <v>666.86928</v>
      </c>
      <c r="D62" s="10" t="n">
        <f aca="false">IF(A62&lt;='Tax Credits'!$C$11,A62*'Tax Credits'!$E$11,IF(A62&lt;='Tax Credits'!$C$12,'Tax Credits'!$D$12+(A62-'Tax Credits'!$B$12)*'Tax Credits'!$E$12,IF(A62&lt;='Tax Credits'!$C$13,'Tax Credits'!$D$13+(A62-'Tax Credits'!$B$13)*'Tax Credits'!$E$13,MAX(0,'Tax Credits'!$D$14+(A62-'Tax Credits'!$B$14)*'Tax Credits'!$E$14))))</f>
        <v>4226.2392</v>
      </c>
      <c r="E62" s="10" t="n">
        <f aca="false">C62+D62</f>
        <v>4893.10848</v>
      </c>
      <c r="F62" s="10" t="n">
        <f aca="false">MAX(0,B62-E62)</f>
        <v>19943.90922</v>
      </c>
      <c r="G62" s="10" t="n">
        <f aca="false">A62-F62</f>
        <v>48056.09078</v>
      </c>
      <c r="H62" s="11" t="n">
        <f aca="false">IFERROR(F62/A62,0)</f>
        <v>0.293292782647059</v>
      </c>
      <c r="I62" s="10" t="n">
        <f aca="false">A62/12</f>
        <v>5666.66666666667</v>
      </c>
      <c r="J62" s="10" t="n">
        <f aca="false">G62/12</f>
        <v>4004.67423166667</v>
      </c>
      <c r="K62" s="10" t="n">
        <f aca="false">I62-J62</f>
        <v>1661.992435</v>
      </c>
    </row>
    <row r="63" customFormat="false" ht="15" hidden="false" customHeight="true" outlineLevel="0" collapsed="false">
      <c r="A63" s="6" t="n">
        <v>69000</v>
      </c>
      <c r="B63" s="10" t="n">
        <f aca="false">IF(A63&lt;='Tax Brackets'!$C$4,A63*'Tax Brackets'!$D$4,IF(A63&lt;='Tax Brackets'!$C$5,'Tax Brackets'!$C$4*'Tax Brackets'!$D$4+(A63-'Tax Brackets'!$C$4)*'Tax Brackets'!$D$5,'Tax Brackets'!$C$4*'Tax Brackets'!$D$4+('Tax Brackets'!$C$5-'Tax Brackets'!$C$4)*'Tax Brackets'!$D$5+(A63-'Tax Brackets'!$C$5)*'Tax Brackets'!$D$6))</f>
        <v>25212.6177</v>
      </c>
      <c r="C63" s="10" t="n">
        <f aca="false">IF(A63&lt;='Tax Credits'!$C$6,'Tax Credits'!$D$6,MAX(0,'Tax Credits'!$D$7-'Tax Credits'!$E$7*(A63-'Tax Credits'!$B$7)))</f>
        <v>602.88928</v>
      </c>
      <c r="D63" s="10" t="n">
        <f aca="false">IF(A63&lt;='Tax Credits'!$C$11,A63*'Tax Credits'!$E$11,IF(A63&lt;='Tax Credits'!$C$12,'Tax Credits'!$D$12+(A63-'Tax Credits'!$B$12)*'Tax Credits'!$E$12,IF(A63&lt;='Tax Credits'!$C$13,'Tax Credits'!$D$13+(A63-'Tax Credits'!$B$13)*'Tax Credits'!$E$13,MAX(0,'Tax Credits'!$D$14+(A63-'Tax Credits'!$B$14)*'Tax Credits'!$E$14))))</f>
        <v>4161.1392</v>
      </c>
      <c r="E63" s="10" t="n">
        <f aca="false">C63+D63</f>
        <v>4764.02848</v>
      </c>
      <c r="F63" s="10" t="n">
        <f aca="false">MAX(0,B63-E63)</f>
        <v>20448.58922</v>
      </c>
      <c r="G63" s="10" t="n">
        <f aca="false">A63-F63</f>
        <v>48551.41078</v>
      </c>
      <c r="H63" s="11" t="n">
        <f aca="false">IFERROR(F63/A63,0)</f>
        <v>0.296356365507246</v>
      </c>
      <c r="I63" s="10" t="n">
        <f aca="false">A63/12</f>
        <v>5750</v>
      </c>
      <c r="J63" s="10" t="n">
        <f aca="false">G63/12</f>
        <v>4045.95089833333</v>
      </c>
      <c r="K63" s="10" t="n">
        <f aca="false">I63-J63</f>
        <v>1704.04910166667</v>
      </c>
    </row>
    <row r="64" customFormat="false" ht="15" hidden="false" customHeight="true" outlineLevel="0" collapsed="false">
      <c r="A64" s="6" t="n">
        <v>70000</v>
      </c>
      <c r="B64" s="10" t="n">
        <f aca="false">IF(A64&lt;='Tax Brackets'!$C$4,A64*'Tax Brackets'!$D$4,IF(A64&lt;='Tax Brackets'!$C$5,'Tax Brackets'!$C$4*'Tax Brackets'!$D$4+(A64-'Tax Brackets'!$C$4)*'Tax Brackets'!$D$5,'Tax Brackets'!$C$4*'Tax Brackets'!$D$4+('Tax Brackets'!$C$5-'Tax Brackets'!$C$4)*'Tax Brackets'!$D$5+(A64-'Tax Brackets'!$C$5)*'Tax Brackets'!$D$6))</f>
        <v>25588.2177</v>
      </c>
      <c r="C64" s="10" t="n">
        <f aca="false">IF(A64&lt;='Tax Credits'!$C$6,'Tax Credits'!$D$6,MAX(0,'Tax Credits'!$D$7-'Tax Credits'!$E$7*(A64-'Tax Credits'!$B$7)))</f>
        <v>538.90928</v>
      </c>
      <c r="D64" s="10" t="n">
        <f aca="false">IF(A64&lt;='Tax Credits'!$C$11,A64*'Tax Credits'!$E$11,IF(A64&lt;='Tax Credits'!$C$12,'Tax Credits'!$D$12+(A64-'Tax Credits'!$B$12)*'Tax Credits'!$E$12,IF(A64&lt;='Tax Credits'!$C$13,'Tax Credits'!$D$13+(A64-'Tax Credits'!$B$13)*'Tax Credits'!$E$13,MAX(0,'Tax Credits'!$D$14+(A64-'Tax Credits'!$B$14)*'Tax Credits'!$E$14))))</f>
        <v>4096.0392</v>
      </c>
      <c r="E64" s="10" t="n">
        <f aca="false">C64+D64</f>
        <v>4634.94848</v>
      </c>
      <c r="F64" s="10" t="n">
        <f aca="false">MAX(0,B64-E64)</f>
        <v>20953.26922</v>
      </c>
      <c r="G64" s="10" t="n">
        <f aca="false">A64-F64</f>
        <v>49046.73078</v>
      </c>
      <c r="H64" s="11" t="n">
        <f aca="false">IFERROR(F64/A64,0)</f>
        <v>0.299332417428572</v>
      </c>
      <c r="I64" s="10" t="n">
        <f aca="false">A64/12</f>
        <v>5833.33333333333</v>
      </c>
      <c r="J64" s="10" t="n">
        <f aca="false">G64/12</f>
        <v>4087.227565</v>
      </c>
      <c r="K64" s="10" t="n">
        <f aca="false">I64-J64</f>
        <v>1746.10576833333</v>
      </c>
    </row>
    <row r="65" customFormat="false" ht="15" hidden="false" customHeight="true" outlineLevel="0" collapsed="false">
      <c r="A65" s="6" t="n">
        <v>71000</v>
      </c>
      <c r="B65" s="10" t="n">
        <f aca="false">IF(A65&lt;='Tax Brackets'!$C$4,A65*'Tax Brackets'!$D$4,IF(A65&lt;='Tax Brackets'!$C$5,'Tax Brackets'!$C$4*'Tax Brackets'!$D$4+(A65-'Tax Brackets'!$C$4)*'Tax Brackets'!$D$5,'Tax Brackets'!$C$4*'Tax Brackets'!$D$4+('Tax Brackets'!$C$5-'Tax Brackets'!$C$4)*'Tax Brackets'!$D$5+(A65-'Tax Brackets'!$C$5)*'Tax Brackets'!$D$6))</f>
        <v>25963.8177</v>
      </c>
      <c r="C65" s="10" t="n">
        <f aca="false">IF(A65&lt;='Tax Credits'!$C$6,'Tax Credits'!$D$6,MAX(0,'Tax Credits'!$D$7-'Tax Credits'!$E$7*(A65-'Tax Credits'!$B$7)))</f>
        <v>474.92928</v>
      </c>
      <c r="D65" s="10" t="n">
        <f aca="false">IF(A65&lt;='Tax Credits'!$C$11,A65*'Tax Credits'!$E$11,IF(A65&lt;='Tax Credits'!$C$12,'Tax Credits'!$D$12+(A65-'Tax Credits'!$B$12)*'Tax Credits'!$E$12,IF(A65&lt;='Tax Credits'!$C$13,'Tax Credits'!$D$13+(A65-'Tax Credits'!$B$13)*'Tax Credits'!$E$13,MAX(0,'Tax Credits'!$D$14+(A65-'Tax Credits'!$B$14)*'Tax Credits'!$E$14))))</f>
        <v>4030.9392</v>
      </c>
      <c r="E65" s="10" t="n">
        <f aca="false">C65+D65</f>
        <v>4505.86848</v>
      </c>
      <c r="F65" s="10" t="n">
        <f aca="false">MAX(0,B65-E65)</f>
        <v>21457.94922</v>
      </c>
      <c r="G65" s="10" t="n">
        <f aca="false">A65-F65</f>
        <v>49542.05078</v>
      </c>
      <c r="H65" s="11" t="n">
        <f aca="false">IFERROR(F65/A65,0)</f>
        <v>0.302224636901408</v>
      </c>
      <c r="I65" s="10" t="n">
        <f aca="false">A65/12</f>
        <v>5916.66666666667</v>
      </c>
      <c r="J65" s="10" t="n">
        <f aca="false">G65/12</f>
        <v>4128.50423166667</v>
      </c>
      <c r="K65" s="10" t="n">
        <f aca="false">I65-J65</f>
        <v>1788.162435</v>
      </c>
    </row>
    <row r="66" customFormat="false" ht="15" hidden="false" customHeight="true" outlineLevel="0" collapsed="false">
      <c r="A66" s="6" t="n">
        <v>72000</v>
      </c>
      <c r="B66" s="10" t="n">
        <f aca="false">IF(A66&lt;='Tax Brackets'!$C$4,A66*'Tax Brackets'!$D$4,IF(A66&lt;='Tax Brackets'!$C$5,'Tax Brackets'!$C$4*'Tax Brackets'!$D$4+(A66-'Tax Brackets'!$C$4)*'Tax Brackets'!$D$5,'Tax Brackets'!$C$4*'Tax Brackets'!$D$4+('Tax Brackets'!$C$5-'Tax Brackets'!$C$4)*'Tax Brackets'!$D$5+(A66-'Tax Brackets'!$C$5)*'Tax Brackets'!$D$6))</f>
        <v>26339.4177</v>
      </c>
      <c r="C66" s="10" t="n">
        <f aca="false">IF(A66&lt;='Tax Credits'!$C$6,'Tax Credits'!$D$6,MAX(0,'Tax Credits'!$D$7-'Tax Credits'!$E$7*(A66-'Tax Credits'!$B$7)))</f>
        <v>410.94928</v>
      </c>
      <c r="D66" s="10" t="n">
        <f aca="false">IF(A66&lt;='Tax Credits'!$C$11,A66*'Tax Credits'!$E$11,IF(A66&lt;='Tax Credits'!$C$12,'Tax Credits'!$D$12+(A66-'Tax Credits'!$B$12)*'Tax Credits'!$E$12,IF(A66&lt;='Tax Credits'!$C$13,'Tax Credits'!$D$13+(A66-'Tax Credits'!$B$13)*'Tax Credits'!$E$13,MAX(0,'Tax Credits'!$D$14+(A66-'Tax Credits'!$B$14)*'Tax Credits'!$E$14))))</f>
        <v>3965.8392</v>
      </c>
      <c r="E66" s="10" t="n">
        <f aca="false">C66+D66</f>
        <v>4376.78848</v>
      </c>
      <c r="F66" s="10" t="n">
        <f aca="false">MAX(0,B66-E66)</f>
        <v>21962.62922</v>
      </c>
      <c r="G66" s="10" t="n">
        <f aca="false">A66-F66</f>
        <v>50037.37078</v>
      </c>
      <c r="H66" s="11" t="n">
        <f aca="false">IFERROR(F66/A66,0)</f>
        <v>0.305036516944444</v>
      </c>
      <c r="I66" s="10" t="n">
        <f aca="false">A66/12</f>
        <v>6000</v>
      </c>
      <c r="J66" s="10" t="n">
        <f aca="false">G66/12</f>
        <v>4169.78089833333</v>
      </c>
      <c r="K66" s="10" t="n">
        <f aca="false">I66-J66</f>
        <v>1830.21910166667</v>
      </c>
    </row>
    <row r="67" customFormat="false" ht="15" hidden="false" customHeight="true" outlineLevel="0" collapsed="false">
      <c r="A67" s="6" t="n">
        <v>73000</v>
      </c>
      <c r="B67" s="10" t="n">
        <f aca="false">IF(A67&lt;='Tax Brackets'!$C$4,A67*'Tax Brackets'!$D$4,IF(A67&lt;='Tax Brackets'!$C$5,'Tax Brackets'!$C$4*'Tax Brackets'!$D$4+(A67-'Tax Brackets'!$C$4)*'Tax Brackets'!$D$5,'Tax Brackets'!$C$4*'Tax Brackets'!$D$4+('Tax Brackets'!$C$5-'Tax Brackets'!$C$4)*'Tax Brackets'!$D$5+(A67-'Tax Brackets'!$C$5)*'Tax Brackets'!$D$6))</f>
        <v>26715.0177</v>
      </c>
      <c r="C67" s="10" t="n">
        <f aca="false">IF(A67&lt;='Tax Credits'!$C$6,'Tax Credits'!$D$6,MAX(0,'Tax Credits'!$D$7-'Tax Credits'!$E$7*(A67-'Tax Credits'!$B$7)))</f>
        <v>346.96928</v>
      </c>
      <c r="D67" s="10" t="n">
        <f aca="false">IF(A67&lt;='Tax Credits'!$C$11,A67*'Tax Credits'!$E$11,IF(A67&lt;='Tax Credits'!$C$12,'Tax Credits'!$D$12+(A67-'Tax Credits'!$B$12)*'Tax Credits'!$E$12,IF(A67&lt;='Tax Credits'!$C$13,'Tax Credits'!$D$13+(A67-'Tax Credits'!$B$13)*'Tax Credits'!$E$13,MAX(0,'Tax Credits'!$D$14+(A67-'Tax Credits'!$B$14)*'Tax Credits'!$E$14))))</f>
        <v>3900.7392</v>
      </c>
      <c r="E67" s="10" t="n">
        <f aca="false">C67+D67</f>
        <v>4247.70848</v>
      </c>
      <c r="F67" s="10" t="n">
        <f aca="false">MAX(0,B67-E67)</f>
        <v>22467.30922</v>
      </c>
      <c r="G67" s="10" t="n">
        <f aca="false">A67-F67</f>
        <v>50532.69078</v>
      </c>
      <c r="H67" s="11" t="n">
        <f aca="false">IFERROR(F67/A67,0)</f>
        <v>0.307771359178082</v>
      </c>
      <c r="I67" s="10" t="n">
        <f aca="false">A67/12</f>
        <v>6083.33333333333</v>
      </c>
      <c r="J67" s="10" t="n">
        <f aca="false">G67/12</f>
        <v>4211.057565</v>
      </c>
      <c r="K67" s="10" t="n">
        <f aca="false">I67-J67</f>
        <v>1872.27576833333</v>
      </c>
    </row>
    <row r="68" customFormat="false" ht="15" hidden="false" customHeight="true" outlineLevel="0" collapsed="false">
      <c r="A68" s="6" t="n">
        <v>74000</v>
      </c>
      <c r="B68" s="10" t="n">
        <f aca="false">IF(A68&lt;='Tax Brackets'!$C$4,A68*'Tax Brackets'!$D$4,IF(A68&lt;='Tax Brackets'!$C$5,'Tax Brackets'!$C$4*'Tax Brackets'!$D$4+(A68-'Tax Brackets'!$C$4)*'Tax Brackets'!$D$5,'Tax Brackets'!$C$4*'Tax Brackets'!$D$4+('Tax Brackets'!$C$5-'Tax Brackets'!$C$4)*'Tax Brackets'!$D$5+(A68-'Tax Brackets'!$C$5)*'Tax Brackets'!$D$6))</f>
        <v>27090.6177</v>
      </c>
      <c r="C68" s="10" t="n">
        <f aca="false">IF(A68&lt;='Tax Credits'!$C$6,'Tax Credits'!$D$6,MAX(0,'Tax Credits'!$D$7-'Tax Credits'!$E$7*(A68-'Tax Credits'!$B$7)))</f>
        <v>282.98928</v>
      </c>
      <c r="D68" s="10" t="n">
        <f aca="false">IF(A68&lt;='Tax Credits'!$C$11,A68*'Tax Credits'!$E$11,IF(A68&lt;='Tax Credits'!$C$12,'Tax Credits'!$D$12+(A68-'Tax Credits'!$B$12)*'Tax Credits'!$E$12,IF(A68&lt;='Tax Credits'!$C$13,'Tax Credits'!$D$13+(A68-'Tax Credits'!$B$13)*'Tax Credits'!$E$13,MAX(0,'Tax Credits'!$D$14+(A68-'Tax Credits'!$B$14)*'Tax Credits'!$E$14))))</f>
        <v>3835.6392</v>
      </c>
      <c r="E68" s="10" t="n">
        <f aca="false">C68+D68</f>
        <v>4118.62848</v>
      </c>
      <c r="F68" s="10" t="n">
        <f aca="false">MAX(0,B68-E68)</f>
        <v>22971.98922</v>
      </c>
      <c r="G68" s="10" t="n">
        <f aca="false">A68-F68</f>
        <v>51028.01078</v>
      </c>
      <c r="H68" s="11" t="n">
        <f aca="false">IFERROR(F68/A68,0)</f>
        <v>0.310432286756757</v>
      </c>
      <c r="I68" s="10" t="n">
        <f aca="false">A68/12</f>
        <v>6166.66666666667</v>
      </c>
      <c r="J68" s="10" t="n">
        <f aca="false">G68/12</f>
        <v>4252.33423166667</v>
      </c>
      <c r="K68" s="10" t="n">
        <f aca="false">I68-J68</f>
        <v>1914.332435</v>
      </c>
    </row>
    <row r="69" customFormat="false" ht="15" hidden="false" customHeight="true" outlineLevel="0" collapsed="false">
      <c r="A69" s="6" t="n">
        <v>75000</v>
      </c>
      <c r="B69" s="10" t="n">
        <f aca="false">IF(A69&lt;='Tax Brackets'!$C$4,A69*'Tax Brackets'!$D$4,IF(A69&lt;='Tax Brackets'!$C$5,'Tax Brackets'!$C$4*'Tax Brackets'!$D$4+(A69-'Tax Brackets'!$C$4)*'Tax Brackets'!$D$5,'Tax Brackets'!$C$4*'Tax Brackets'!$D$4+('Tax Brackets'!$C$5-'Tax Brackets'!$C$4)*'Tax Brackets'!$D$5+(A69-'Tax Brackets'!$C$5)*'Tax Brackets'!$D$6))</f>
        <v>27466.2177</v>
      </c>
      <c r="C69" s="10" t="n">
        <f aca="false">IF(A69&lt;='Tax Credits'!$C$6,'Tax Credits'!$D$6,MAX(0,'Tax Credits'!$D$7-'Tax Credits'!$E$7*(A69-'Tax Credits'!$B$7)))</f>
        <v>219.00928</v>
      </c>
      <c r="D69" s="10" t="n">
        <f aca="false">IF(A69&lt;='Tax Credits'!$C$11,A69*'Tax Credits'!$E$11,IF(A69&lt;='Tax Credits'!$C$12,'Tax Credits'!$D$12+(A69-'Tax Credits'!$B$12)*'Tax Credits'!$E$12,IF(A69&lt;='Tax Credits'!$C$13,'Tax Credits'!$D$13+(A69-'Tax Credits'!$B$13)*'Tax Credits'!$E$13,MAX(0,'Tax Credits'!$D$14+(A69-'Tax Credits'!$B$14)*'Tax Credits'!$E$14))))</f>
        <v>3770.5392</v>
      </c>
      <c r="E69" s="10" t="n">
        <f aca="false">C69+D69</f>
        <v>3989.54848</v>
      </c>
      <c r="F69" s="10" t="n">
        <f aca="false">MAX(0,B69-E69)</f>
        <v>23476.66922</v>
      </c>
      <c r="G69" s="10" t="n">
        <f aca="false">A69-F69</f>
        <v>51523.33078</v>
      </c>
      <c r="H69" s="11" t="n">
        <f aca="false">IFERROR(F69/A69,0)</f>
        <v>0.313022256266667</v>
      </c>
      <c r="I69" s="10" t="n">
        <f aca="false">A69/12</f>
        <v>6250</v>
      </c>
      <c r="J69" s="10" t="n">
        <f aca="false">G69/12</f>
        <v>4293.61089833333</v>
      </c>
      <c r="K69" s="10" t="n">
        <f aca="false">I69-J69</f>
        <v>1956.38910166667</v>
      </c>
    </row>
    <row r="70" customFormat="false" ht="15" hidden="false" customHeight="true" outlineLevel="0" collapsed="false">
      <c r="A70" s="6" t="n">
        <v>76000</v>
      </c>
      <c r="B70" s="10" t="n">
        <f aca="false">IF(A70&lt;='Tax Brackets'!$C$4,A70*'Tax Brackets'!$D$4,IF(A70&lt;='Tax Brackets'!$C$5,'Tax Brackets'!$C$4*'Tax Brackets'!$D$4+(A70-'Tax Brackets'!$C$4)*'Tax Brackets'!$D$5,'Tax Brackets'!$C$4*'Tax Brackets'!$D$4+('Tax Brackets'!$C$5-'Tax Brackets'!$C$4)*'Tax Brackets'!$D$5+(A70-'Tax Brackets'!$C$5)*'Tax Brackets'!$D$6))</f>
        <v>27841.8177</v>
      </c>
      <c r="C70" s="10" t="n">
        <f aca="false">IF(A70&lt;='Tax Credits'!$C$6,'Tax Credits'!$D$6,MAX(0,'Tax Credits'!$D$7-'Tax Credits'!$E$7*(A70-'Tax Credits'!$B$7)))</f>
        <v>155.02928</v>
      </c>
      <c r="D70" s="10" t="n">
        <f aca="false">IF(A70&lt;='Tax Credits'!$C$11,A70*'Tax Credits'!$E$11,IF(A70&lt;='Tax Credits'!$C$12,'Tax Credits'!$D$12+(A70-'Tax Credits'!$B$12)*'Tax Credits'!$E$12,IF(A70&lt;='Tax Credits'!$C$13,'Tax Credits'!$D$13+(A70-'Tax Credits'!$B$13)*'Tax Credits'!$E$13,MAX(0,'Tax Credits'!$D$14+(A70-'Tax Credits'!$B$14)*'Tax Credits'!$E$14))))</f>
        <v>3705.4392</v>
      </c>
      <c r="E70" s="10" t="n">
        <f aca="false">C70+D70</f>
        <v>3860.46848</v>
      </c>
      <c r="F70" s="10" t="n">
        <f aca="false">MAX(0,B70-E70)</f>
        <v>23981.34922</v>
      </c>
      <c r="G70" s="10" t="n">
        <f aca="false">A70-F70</f>
        <v>52018.65078</v>
      </c>
      <c r="H70" s="11" t="n">
        <f aca="false">IFERROR(F70/A70,0)</f>
        <v>0.315544068684211</v>
      </c>
      <c r="I70" s="10" t="n">
        <f aca="false">A70/12</f>
        <v>6333.33333333333</v>
      </c>
      <c r="J70" s="10" t="n">
        <f aca="false">G70/12</f>
        <v>4334.887565</v>
      </c>
      <c r="K70" s="10" t="n">
        <f aca="false">I70-J70</f>
        <v>1998.44576833333</v>
      </c>
    </row>
    <row r="71" customFormat="false" ht="15" hidden="false" customHeight="true" outlineLevel="0" collapsed="false">
      <c r="A71" s="6" t="n">
        <v>77000</v>
      </c>
      <c r="B71" s="10" t="n">
        <f aca="false">IF(A71&lt;='Tax Brackets'!$C$4,A71*'Tax Brackets'!$D$4,IF(A71&lt;='Tax Brackets'!$C$5,'Tax Brackets'!$C$4*'Tax Brackets'!$D$4+(A71-'Tax Brackets'!$C$4)*'Tax Brackets'!$D$5,'Tax Brackets'!$C$4*'Tax Brackets'!$D$4+('Tax Brackets'!$C$5-'Tax Brackets'!$C$4)*'Tax Brackets'!$D$5+(A71-'Tax Brackets'!$C$5)*'Tax Brackets'!$D$6))</f>
        <v>28217.4177</v>
      </c>
      <c r="C71" s="10" t="n">
        <f aca="false">IF(A71&lt;='Tax Credits'!$C$6,'Tax Credits'!$D$6,MAX(0,'Tax Credits'!$D$7-'Tax Credits'!$E$7*(A71-'Tax Credits'!$B$7)))</f>
        <v>91.0492800000002</v>
      </c>
      <c r="D71" s="10" t="n">
        <f aca="false">IF(A71&lt;='Tax Credits'!$C$11,A71*'Tax Credits'!$E$11,IF(A71&lt;='Tax Credits'!$C$12,'Tax Credits'!$D$12+(A71-'Tax Credits'!$B$12)*'Tax Credits'!$E$12,IF(A71&lt;='Tax Credits'!$C$13,'Tax Credits'!$D$13+(A71-'Tax Credits'!$B$13)*'Tax Credits'!$E$13,MAX(0,'Tax Credits'!$D$14+(A71-'Tax Credits'!$B$14)*'Tax Credits'!$E$14))))</f>
        <v>3640.3392</v>
      </c>
      <c r="E71" s="10" t="n">
        <f aca="false">C71+D71</f>
        <v>3731.38848</v>
      </c>
      <c r="F71" s="10" t="n">
        <f aca="false">MAX(0,B71-E71)</f>
        <v>24486.02922</v>
      </c>
      <c r="G71" s="10" t="n">
        <f aca="false">A71-F71</f>
        <v>52513.97078</v>
      </c>
      <c r="H71" s="11" t="n">
        <f aca="false">IFERROR(F71/A71,0)</f>
        <v>0.318000379480519</v>
      </c>
      <c r="I71" s="10" t="n">
        <f aca="false">A71/12</f>
        <v>6416.66666666667</v>
      </c>
      <c r="J71" s="10" t="n">
        <f aca="false">G71/12</f>
        <v>4376.16423166667</v>
      </c>
      <c r="K71" s="10" t="n">
        <f aca="false">I71-J71</f>
        <v>2040.502435</v>
      </c>
    </row>
    <row r="72" customFormat="false" ht="15" hidden="false" customHeight="true" outlineLevel="0" collapsed="false">
      <c r="A72" s="6" t="n">
        <v>78000</v>
      </c>
      <c r="B72" s="10" t="n">
        <f aca="false">IF(A72&lt;='Tax Brackets'!$C$4,A72*'Tax Brackets'!$D$4,IF(A72&lt;='Tax Brackets'!$C$5,'Tax Brackets'!$C$4*'Tax Brackets'!$D$4+(A72-'Tax Brackets'!$C$4)*'Tax Brackets'!$D$5,'Tax Brackets'!$C$4*'Tax Brackets'!$D$4+('Tax Brackets'!$C$5-'Tax Brackets'!$C$4)*'Tax Brackets'!$D$5+(A72-'Tax Brackets'!$C$5)*'Tax Brackets'!$D$6))</f>
        <v>28593.0177</v>
      </c>
      <c r="C72" s="10" t="n">
        <f aca="false">IF(A72&lt;='Tax Credits'!$C$6,'Tax Credits'!$D$6,MAX(0,'Tax Credits'!$D$7-'Tax Credits'!$E$7*(A72-'Tax Credits'!$B$7)))</f>
        <v>27.0692800000002</v>
      </c>
      <c r="D72" s="10" t="n">
        <f aca="false">IF(A72&lt;='Tax Credits'!$C$11,A72*'Tax Credits'!$E$11,IF(A72&lt;='Tax Credits'!$C$12,'Tax Credits'!$D$12+(A72-'Tax Credits'!$B$12)*'Tax Credits'!$E$12,IF(A72&lt;='Tax Credits'!$C$13,'Tax Credits'!$D$13+(A72-'Tax Credits'!$B$13)*'Tax Credits'!$E$13,MAX(0,'Tax Credits'!$D$14+(A72-'Tax Credits'!$B$14)*'Tax Credits'!$E$14))))</f>
        <v>3575.2392</v>
      </c>
      <c r="E72" s="10" t="n">
        <f aca="false">C72+D72</f>
        <v>3602.30848</v>
      </c>
      <c r="F72" s="10" t="n">
        <f aca="false">MAX(0,B72-E72)</f>
        <v>24990.70922</v>
      </c>
      <c r="G72" s="10" t="n">
        <f aca="false">A72-F72</f>
        <v>53009.29078</v>
      </c>
      <c r="H72" s="11" t="n">
        <f aca="false">IFERROR(F72/A72,0)</f>
        <v>0.320393707948718</v>
      </c>
      <c r="I72" s="10" t="n">
        <f aca="false">A72/12</f>
        <v>6500</v>
      </c>
      <c r="J72" s="10" t="n">
        <f aca="false">G72/12</f>
        <v>4417.44089833333</v>
      </c>
      <c r="K72" s="10" t="n">
        <f aca="false">I72-J72</f>
        <v>2082.55910166667</v>
      </c>
    </row>
    <row r="73" customFormat="false" ht="15" hidden="false" customHeight="true" outlineLevel="0" collapsed="false">
      <c r="A73" s="6" t="n">
        <v>79000</v>
      </c>
      <c r="B73" s="10" t="n">
        <f aca="false">IF(A73&lt;='Tax Brackets'!$C$4,A73*'Tax Brackets'!$D$4,IF(A73&lt;='Tax Brackets'!$C$5,'Tax Brackets'!$C$4*'Tax Brackets'!$D$4+(A73-'Tax Brackets'!$C$4)*'Tax Brackets'!$D$5,'Tax Brackets'!$C$4*'Tax Brackets'!$D$4+('Tax Brackets'!$C$5-'Tax Brackets'!$C$4)*'Tax Brackets'!$D$5+(A73-'Tax Brackets'!$C$5)*'Tax Brackets'!$D$6))</f>
        <v>29037.1533</v>
      </c>
      <c r="C73" s="10" t="n">
        <f aca="false">IF(A73&lt;='Tax Credits'!$C$6,'Tax Credits'!$D$6,MAX(0,'Tax Credits'!$D$7-'Tax Credits'!$E$7*(A73-'Tax Credits'!$B$7)))</f>
        <v>0</v>
      </c>
      <c r="D73" s="10" t="n">
        <f aca="false">IF(A73&lt;='Tax Credits'!$C$11,A73*'Tax Credits'!$E$11,IF(A73&lt;='Tax Credits'!$C$12,'Tax Credits'!$D$12+(A73-'Tax Credits'!$B$12)*'Tax Credits'!$E$12,IF(A73&lt;='Tax Credits'!$C$13,'Tax Credits'!$D$13+(A73-'Tax Credits'!$B$13)*'Tax Credits'!$E$13,MAX(0,'Tax Credits'!$D$14+(A73-'Tax Credits'!$B$14)*'Tax Credits'!$E$14))))</f>
        <v>3510.1392</v>
      </c>
      <c r="E73" s="10" t="n">
        <f aca="false">C73+D73</f>
        <v>3510.1392</v>
      </c>
      <c r="F73" s="10" t="n">
        <f aca="false">MAX(0,B73-E73)</f>
        <v>25527.0141</v>
      </c>
      <c r="G73" s="10" t="n">
        <f aca="false">A73-F73</f>
        <v>53472.9859</v>
      </c>
      <c r="H73" s="11" t="n">
        <f aca="false">IFERROR(F73/A73,0)</f>
        <v>0.323126760759494</v>
      </c>
      <c r="I73" s="10" t="n">
        <f aca="false">A73/12</f>
        <v>6583.33333333333</v>
      </c>
      <c r="J73" s="10" t="n">
        <f aca="false">G73/12</f>
        <v>4456.08215833333</v>
      </c>
      <c r="K73" s="10" t="n">
        <f aca="false">I73-J73</f>
        <v>2127.251175</v>
      </c>
    </row>
    <row r="74" customFormat="false" ht="15" hidden="false" customHeight="true" outlineLevel="0" collapsed="false">
      <c r="A74" s="6" t="n">
        <v>80000</v>
      </c>
      <c r="B74" s="10" t="n">
        <f aca="false">IF(A74&lt;='Tax Brackets'!$C$4,A74*'Tax Brackets'!$D$4,IF(A74&lt;='Tax Brackets'!$C$5,'Tax Brackets'!$C$4*'Tax Brackets'!$D$4+(A74-'Tax Brackets'!$C$4)*'Tax Brackets'!$D$5,'Tax Brackets'!$C$4*'Tax Brackets'!$D$4+('Tax Brackets'!$C$5-'Tax Brackets'!$C$4)*'Tax Brackets'!$D$5+(A74-'Tax Brackets'!$C$5)*'Tax Brackets'!$D$6))</f>
        <v>29532.1533</v>
      </c>
      <c r="C74" s="10" t="n">
        <f aca="false">IF(A74&lt;='Tax Credits'!$C$6,'Tax Credits'!$D$6,MAX(0,'Tax Credits'!$D$7-'Tax Credits'!$E$7*(A74-'Tax Credits'!$B$7)))</f>
        <v>0</v>
      </c>
      <c r="D74" s="10" t="n">
        <f aca="false">IF(A74&lt;='Tax Credits'!$C$11,A74*'Tax Credits'!$E$11,IF(A74&lt;='Tax Credits'!$C$12,'Tax Credits'!$D$12+(A74-'Tax Credits'!$B$12)*'Tax Credits'!$E$12,IF(A74&lt;='Tax Credits'!$C$13,'Tax Credits'!$D$13+(A74-'Tax Credits'!$B$13)*'Tax Credits'!$E$13,MAX(0,'Tax Credits'!$D$14+(A74-'Tax Credits'!$B$14)*'Tax Credits'!$E$14))))</f>
        <v>3445.0392</v>
      </c>
      <c r="E74" s="10" t="n">
        <f aca="false">C74+D74</f>
        <v>3445.0392</v>
      </c>
      <c r="F74" s="10" t="n">
        <f aca="false">MAX(0,B74-E74)</f>
        <v>26087.1141</v>
      </c>
      <c r="G74" s="10" t="n">
        <f aca="false">A74-F74</f>
        <v>53912.8859</v>
      </c>
      <c r="H74" s="11" t="n">
        <f aca="false">IFERROR(F74/A74,0)</f>
        <v>0.32608892625</v>
      </c>
      <c r="I74" s="10" t="n">
        <f aca="false">A74/12</f>
        <v>6666.66666666667</v>
      </c>
      <c r="J74" s="10" t="n">
        <f aca="false">G74/12</f>
        <v>4492.74049166667</v>
      </c>
      <c r="K74" s="10" t="n">
        <f aca="false">I74-J74</f>
        <v>2173.926175</v>
      </c>
    </row>
    <row r="75" customFormat="false" ht="15" hidden="false" customHeight="true" outlineLevel="0" collapsed="false">
      <c r="A75" s="6" t="n">
        <v>81000</v>
      </c>
      <c r="B75" s="10" t="n">
        <f aca="false">IF(A75&lt;='Tax Brackets'!$C$4,A75*'Tax Brackets'!$D$4,IF(A75&lt;='Tax Brackets'!$C$5,'Tax Brackets'!$C$4*'Tax Brackets'!$D$4+(A75-'Tax Brackets'!$C$4)*'Tax Brackets'!$D$5,'Tax Brackets'!$C$4*'Tax Brackets'!$D$4+('Tax Brackets'!$C$5-'Tax Brackets'!$C$4)*'Tax Brackets'!$D$5+(A75-'Tax Brackets'!$C$5)*'Tax Brackets'!$D$6))</f>
        <v>30027.1533</v>
      </c>
      <c r="C75" s="10" t="n">
        <f aca="false">IF(A75&lt;='Tax Credits'!$C$6,'Tax Credits'!$D$6,MAX(0,'Tax Credits'!$D$7-'Tax Credits'!$E$7*(A75-'Tax Credits'!$B$7)))</f>
        <v>0</v>
      </c>
      <c r="D75" s="10" t="n">
        <f aca="false">IF(A75&lt;='Tax Credits'!$C$11,A75*'Tax Credits'!$E$11,IF(A75&lt;='Tax Credits'!$C$12,'Tax Credits'!$D$12+(A75-'Tax Credits'!$B$12)*'Tax Credits'!$E$12,IF(A75&lt;='Tax Credits'!$C$13,'Tax Credits'!$D$13+(A75-'Tax Credits'!$B$13)*'Tax Credits'!$E$13,MAX(0,'Tax Credits'!$D$14+(A75-'Tax Credits'!$B$14)*'Tax Credits'!$E$14))))</f>
        <v>3379.9392</v>
      </c>
      <c r="E75" s="10" t="n">
        <f aca="false">C75+D75</f>
        <v>3379.9392</v>
      </c>
      <c r="F75" s="10" t="n">
        <f aca="false">MAX(0,B75-E75)</f>
        <v>26647.2141</v>
      </c>
      <c r="G75" s="10" t="n">
        <f aca="false">A75-F75</f>
        <v>54352.7859</v>
      </c>
      <c r="H75" s="11" t="n">
        <f aca="false">IFERROR(F75/A75,0)</f>
        <v>0.328977951851852</v>
      </c>
      <c r="I75" s="10" t="n">
        <f aca="false">A75/12</f>
        <v>6750</v>
      </c>
      <c r="J75" s="10" t="n">
        <f aca="false">G75/12</f>
        <v>4529.398825</v>
      </c>
      <c r="K75" s="10" t="n">
        <f aca="false">I75-J75</f>
        <v>2220.601175</v>
      </c>
    </row>
    <row r="76" customFormat="false" ht="15" hidden="false" customHeight="true" outlineLevel="0" collapsed="false">
      <c r="A76" s="6" t="n">
        <v>82000</v>
      </c>
      <c r="B76" s="10" t="n">
        <f aca="false">IF(A76&lt;='Tax Brackets'!$C$4,A76*'Tax Brackets'!$D$4,IF(A76&lt;='Tax Brackets'!$C$5,'Tax Brackets'!$C$4*'Tax Brackets'!$D$4+(A76-'Tax Brackets'!$C$4)*'Tax Brackets'!$D$5,'Tax Brackets'!$C$4*'Tax Brackets'!$D$4+('Tax Brackets'!$C$5-'Tax Brackets'!$C$4)*'Tax Brackets'!$D$5+(A76-'Tax Brackets'!$C$5)*'Tax Brackets'!$D$6))</f>
        <v>30522.1533</v>
      </c>
      <c r="C76" s="10" t="n">
        <f aca="false">IF(A76&lt;='Tax Credits'!$C$6,'Tax Credits'!$D$6,MAX(0,'Tax Credits'!$D$7-'Tax Credits'!$E$7*(A76-'Tax Credits'!$B$7)))</f>
        <v>0</v>
      </c>
      <c r="D76" s="10" t="n">
        <f aca="false">IF(A76&lt;='Tax Credits'!$C$11,A76*'Tax Credits'!$E$11,IF(A76&lt;='Tax Credits'!$C$12,'Tax Credits'!$D$12+(A76-'Tax Credits'!$B$12)*'Tax Credits'!$E$12,IF(A76&lt;='Tax Credits'!$C$13,'Tax Credits'!$D$13+(A76-'Tax Credits'!$B$13)*'Tax Credits'!$E$13,MAX(0,'Tax Credits'!$D$14+(A76-'Tax Credits'!$B$14)*'Tax Credits'!$E$14))))</f>
        <v>3314.8392</v>
      </c>
      <c r="E76" s="10" t="n">
        <f aca="false">C76+D76</f>
        <v>3314.8392</v>
      </c>
      <c r="F76" s="10" t="n">
        <f aca="false">MAX(0,B76-E76)</f>
        <v>27207.3141</v>
      </c>
      <c r="G76" s="10" t="n">
        <f aca="false">A76-F76</f>
        <v>54792.6859</v>
      </c>
      <c r="H76" s="11" t="n">
        <f aca="false">IFERROR(F76/A76,0)</f>
        <v>0.331796513414634</v>
      </c>
      <c r="I76" s="10" t="n">
        <f aca="false">A76/12</f>
        <v>6833.33333333333</v>
      </c>
      <c r="J76" s="10" t="n">
        <f aca="false">G76/12</f>
        <v>4566.05715833333</v>
      </c>
      <c r="K76" s="10" t="n">
        <f aca="false">I76-J76</f>
        <v>2267.276175</v>
      </c>
    </row>
    <row r="77" customFormat="false" ht="15" hidden="false" customHeight="true" outlineLevel="0" collapsed="false">
      <c r="A77" s="6" t="n">
        <v>83000</v>
      </c>
      <c r="B77" s="10" t="n">
        <f aca="false">IF(A77&lt;='Tax Brackets'!$C$4,A77*'Tax Brackets'!$D$4,IF(A77&lt;='Tax Brackets'!$C$5,'Tax Brackets'!$C$4*'Tax Brackets'!$D$4+(A77-'Tax Brackets'!$C$4)*'Tax Brackets'!$D$5,'Tax Brackets'!$C$4*'Tax Brackets'!$D$4+('Tax Brackets'!$C$5-'Tax Brackets'!$C$4)*'Tax Brackets'!$D$5+(A77-'Tax Brackets'!$C$5)*'Tax Brackets'!$D$6))</f>
        <v>31017.1533</v>
      </c>
      <c r="C77" s="10" t="n">
        <f aca="false">IF(A77&lt;='Tax Credits'!$C$6,'Tax Credits'!$D$6,MAX(0,'Tax Credits'!$D$7-'Tax Credits'!$E$7*(A77-'Tax Credits'!$B$7)))</f>
        <v>0</v>
      </c>
      <c r="D77" s="10" t="n">
        <f aca="false">IF(A77&lt;='Tax Credits'!$C$11,A77*'Tax Credits'!$E$11,IF(A77&lt;='Tax Credits'!$C$12,'Tax Credits'!$D$12+(A77-'Tax Credits'!$B$12)*'Tax Credits'!$E$12,IF(A77&lt;='Tax Credits'!$C$13,'Tax Credits'!$D$13+(A77-'Tax Credits'!$B$13)*'Tax Credits'!$E$13,MAX(0,'Tax Credits'!$D$14+(A77-'Tax Credits'!$B$14)*'Tax Credits'!$E$14))))</f>
        <v>3249.7392</v>
      </c>
      <c r="E77" s="10" t="n">
        <f aca="false">C77+D77</f>
        <v>3249.7392</v>
      </c>
      <c r="F77" s="10" t="n">
        <f aca="false">MAX(0,B77-E77)</f>
        <v>27767.4141</v>
      </c>
      <c r="G77" s="10" t="n">
        <f aca="false">A77-F77</f>
        <v>55232.5859</v>
      </c>
      <c r="H77" s="11" t="n">
        <f aca="false">IFERROR(F77/A77,0)</f>
        <v>0.334547157831325</v>
      </c>
      <c r="I77" s="10" t="n">
        <f aca="false">A77/12</f>
        <v>6916.66666666667</v>
      </c>
      <c r="J77" s="10" t="n">
        <f aca="false">G77/12</f>
        <v>4602.71549166667</v>
      </c>
      <c r="K77" s="10" t="n">
        <f aca="false">I77-J77</f>
        <v>2313.951175</v>
      </c>
    </row>
    <row r="78" customFormat="false" ht="15" hidden="false" customHeight="true" outlineLevel="0" collapsed="false">
      <c r="A78" s="6" t="n">
        <v>84000</v>
      </c>
      <c r="B78" s="10" t="n">
        <f aca="false">IF(A78&lt;='Tax Brackets'!$C$4,A78*'Tax Brackets'!$D$4,IF(A78&lt;='Tax Brackets'!$C$5,'Tax Brackets'!$C$4*'Tax Brackets'!$D$4+(A78-'Tax Brackets'!$C$4)*'Tax Brackets'!$D$5,'Tax Brackets'!$C$4*'Tax Brackets'!$D$4+('Tax Brackets'!$C$5-'Tax Brackets'!$C$4)*'Tax Brackets'!$D$5+(A78-'Tax Brackets'!$C$5)*'Tax Brackets'!$D$6))</f>
        <v>31512.1533</v>
      </c>
      <c r="C78" s="10" t="n">
        <f aca="false">IF(A78&lt;='Tax Credits'!$C$6,'Tax Credits'!$D$6,MAX(0,'Tax Credits'!$D$7-'Tax Credits'!$E$7*(A78-'Tax Credits'!$B$7)))</f>
        <v>0</v>
      </c>
      <c r="D78" s="10" t="n">
        <f aca="false">IF(A78&lt;='Tax Credits'!$C$11,A78*'Tax Credits'!$E$11,IF(A78&lt;='Tax Credits'!$C$12,'Tax Credits'!$D$12+(A78-'Tax Credits'!$B$12)*'Tax Credits'!$E$12,IF(A78&lt;='Tax Credits'!$C$13,'Tax Credits'!$D$13+(A78-'Tax Credits'!$B$13)*'Tax Credits'!$E$13,MAX(0,'Tax Credits'!$D$14+(A78-'Tax Credits'!$B$14)*'Tax Credits'!$E$14))))</f>
        <v>3184.6392</v>
      </c>
      <c r="E78" s="10" t="n">
        <f aca="false">C78+D78</f>
        <v>3184.6392</v>
      </c>
      <c r="F78" s="10" t="n">
        <f aca="false">MAX(0,B78-E78)</f>
        <v>28327.5141</v>
      </c>
      <c r="G78" s="10" t="n">
        <f aca="false">A78-F78</f>
        <v>55672.4859</v>
      </c>
      <c r="H78" s="11" t="n">
        <f aca="false">IFERROR(F78/A78,0)</f>
        <v>0.337232310714286</v>
      </c>
      <c r="I78" s="10" t="n">
        <f aca="false">A78/12</f>
        <v>7000</v>
      </c>
      <c r="J78" s="10" t="n">
        <f aca="false">G78/12</f>
        <v>4639.373825</v>
      </c>
      <c r="K78" s="10" t="n">
        <f aca="false">I78-J78</f>
        <v>2360.626175</v>
      </c>
    </row>
    <row r="79" customFormat="false" ht="15" hidden="false" customHeight="true" outlineLevel="0" collapsed="false">
      <c r="A79" s="6" t="n">
        <v>85000</v>
      </c>
      <c r="B79" s="10" t="n">
        <f aca="false">IF(A79&lt;='Tax Brackets'!$C$4,A79*'Tax Brackets'!$D$4,IF(A79&lt;='Tax Brackets'!$C$5,'Tax Brackets'!$C$4*'Tax Brackets'!$D$4+(A79-'Tax Brackets'!$C$4)*'Tax Brackets'!$D$5,'Tax Brackets'!$C$4*'Tax Brackets'!$D$4+('Tax Brackets'!$C$5-'Tax Brackets'!$C$4)*'Tax Brackets'!$D$5+(A79-'Tax Brackets'!$C$5)*'Tax Brackets'!$D$6))</f>
        <v>32007.1533</v>
      </c>
      <c r="C79" s="10" t="n">
        <f aca="false">IF(A79&lt;='Tax Credits'!$C$6,'Tax Credits'!$D$6,MAX(0,'Tax Credits'!$D$7-'Tax Credits'!$E$7*(A79-'Tax Credits'!$B$7)))</f>
        <v>0</v>
      </c>
      <c r="D79" s="10" t="n">
        <f aca="false">IF(A79&lt;='Tax Credits'!$C$11,A79*'Tax Credits'!$E$11,IF(A79&lt;='Tax Credits'!$C$12,'Tax Credits'!$D$12+(A79-'Tax Credits'!$B$12)*'Tax Credits'!$E$12,IF(A79&lt;='Tax Credits'!$C$13,'Tax Credits'!$D$13+(A79-'Tax Credits'!$B$13)*'Tax Credits'!$E$13,MAX(0,'Tax Credits'!$D$14+(A79-'Tax Credits'!$B$14)*'Tax Credits'!$E$14))))</f>
        <v>3119.5392</v>
      </c>
      <c r="E79" s="10" t="n">
        <f aca="false">C79+D79</f>
        <v>3119.5392</v>
      </c>
      <c r="F79" s="10" t="n">
        <f aca="false">MAX(0,B79-E79)</f>
        <v>28887.6141</v>
      </c>
      <c r="G79" s="10" t="n">
        <f aca="false">A79-F79</f>
        <v>56112.3859</v>
      </c>
      <c r="H79" s="11" t="n">
        <f aca="false">IFERROR(F79/A79,0)</f>
        <v>0.339854283529412</v>
      </c>
      <c r="I79" s="10" t="n">
        <f aca="false">A79/12</f>
        <v>7083.33333333333</v>
      </c>
      <c r="J79" s="10" t="n">
        <f aca="false">G79/12</f>
        <v>4676.03215833333</v>
      </c>
      <c r="K79" s="10" t="n">
        <f aca="false">I79-J79</f>
        <v>2407.301175</v>
      </c>
    </row>
    <row r="80" customFormat="false" ht="15" hidden="false" customHeight="true" outlineLevel="0" collapsed="false">
      <c r="A80" s="6" t="n">
        <v>86000</v>
      </c>
      <c r="B80" s="10" t="n">
        <f aca="false">IF(A80&lt;='Tax Brackets'!$C$4,A80*'Tax Brackets'!$D$4,IF(A80&lt;='Tax Brackets'!$C$5,'Tax Brackets'!$C$4*'Tax Brackets'!$D$4+(A80-'Tax Brackets'!$C$4)*'Tax Brackets'!$D$5,'Tax Brackets'!$C$4*'Tax Brackets'!$D$4+('Tax Brackets'!$C$5-'Tax Brackets'!$C$4)*'Tax Brackets'!$D$5+(A80-'Tax Brackets'!$C$5)*'Tax Brackets'!$D$6))</f>
        <v>32502.1533</v>
      </c>
      <c r="C80" s="10" t="n">
        <f aca="false">IF(A80&lt;='Tax Credits'!$C$6,'Tax Credits'!$D$6,MAX(0,'Tax Credits'!$D$7-'Tax Credits'!$E$7*(A80-'Tax Credits'!$B$7)))</f>
        <v>0</v>
      </c>
      <c r="D80" s="10" t="n">
        <f aca="false">IF(A80&lt;='Tax Credits'!$C$11,A80*'Tax Credits'!$E$11,IF(A80&lt;='Tax Credits'!$C$12,'Tax Credits'!$D$12+(A80-'Tax Credits'!$B$12)*'Tax Credits'!$E$12,IF(A80&lt;='Tax Credits'!$C$13,'Tax Credits'!$D$13+(A80-'Tax Credits'!$B$13)*'Tax Credits'!$E$13,MAX(0,'Tax Credits'!$D$14+(A80-'Tax Credits'!$B$14)*'Tax Credits'!$E$14))))</f>
        <v>3054.4392</v>
      </c>
      <c r="E80" s="10" t="n">
        <f aca="false">C80+D80</f>
        <v>3054.4392</v>
      </c>
      <c r="F80" s="10" t="n">
        <f aca="false">MAX(0,B80-E80)</f>
        <v>29447.7141</v>
      </c>
      <c r="G80" s="10" t="n">
        <f aca="false">A80-F80</f>
        <v>56552.2859</v>
      </c>
      <c r="H80" s="11" t="n">
        <f aca="false">IFERROR(F80/A80,0)</f>
        <v>0.342415280232558</v>
      </c>
      <c r="I80" s="10" t="n">
        <f aca="false">A80/12</f>
        <v>7166.66666666667</v>
      </c>
      <c r="J80" s="10" t="n">
        <f aca="false">G80/12</f>
        <v>4712.69049166667</v>
      </c>
      <c r="K80" s="10" t="n">
        <f aca="false">I80-J80</f>
        <v>2453.976175</v>
      </c>
    </row>
    <row r="81" customFormat="false" ht="15" hidden="false" customHeight="true" outlineLevel="0" collapsed="false">
      <c r="A81" s="6" t="n">
        <v>87000</v>
      </c>
      <c r="B81" s="10" t="n">
        <f aca="false">IF(A81&lt;='Tax Brackets'!$C$4,A81*'Tax Brackets'!$D$4,IF(A81&lt;='Tax Brackets'!$C$5,'Tax Brackets'!$C$4*'Tax Brackets'!$D$4+(A81-'Tax Brackets'!$C$4)*'Tax Brackets'!$D$5,'Tax Brackets'!$C$4*'Tax Brackets'!$D$4+('Tax Brackets'!$C$5-'Tax Brackets'!$C$4)*'Tax Brackets'!$D$5+(A81-'Tax Brackets'!$C$5)*'Tax Brackets'!$D$6))</f>
        <v>32997.1533</v>
      </c>
      <c r="C81" s="10" t="n">
        <f aca="false">IF(A81&lt;='Tax Credits'!$C$6,'Tax Credits'!$D$6,MAX(0,'Tax Credits'!$D$7-'Tax Credits'!$E$7*(A81-'Tax Credits'!$B$7)))</f>
        <v>0</v>
      </c>
      <c r="D81" s="10" t="n">
        <f aca="false">IF(A81&lt;='Tax Credits'!$C$11,A81*'Tax Credits'!$E$11,IF(A81&lt;='Tax Credits'!$C$12,'Tax Credits'!$D$12+(A81-'Tax Credits'!$B$12)*'Tax Credits'!$E$12,IF(A81&lt;='Tax Credits'!$C$13,'Tax Credits'!$D$13+(A81-'Tax Credits'!$B$13)*'Tax Credits'!$E$13,MAX(0,'Tax Credits'!$D$14+(A81-'Tax Credits'!$B$14)*'Tax Credits'!$E$14))))</f>
        <v>2989.3392</v>
      </c>
      <c r="E81" s="10" t="n">
        <f aca="false">C81+D81</f>
        <v>2989.3392</v>
      </c>
      <c r="F81" s="10" t="n">
        <f aca="false">MAX(0,B81-E81)</f>
        <v>30007.8141</v>
      </c>
      <c r="G81" s="10" t="n">
        <f aca="false">A81-F81</f>
        <v>56992.1859</v>
      </c>
      <c r="H81" s="11" t="n">
        <f aca="false">IFERROR(F81/A81,0)</f>
        <v>0.344917403448276</v>
      </c>
      <c r="I81" s="10" t="n">
        <f aca="false">A81/12</f>
        <v>7250</v>
      </c>
      <c r="J81" s="10" t="n">
        <f aca="false">G81/12</f>
        <v>4749.348825</v>
      </c>
      <c r="K81" s="10" t="n">
        <f aca="false">I81-J81</f>
        <v>2500.651175</v>
      </c>
    </row>
    <row r="82" customFormat="false" ht="15" hidden="false" customHeight="true" outlineLevel="0" collapsed="false">
      <c r="A82" s="6" t="n">
        <v>88000</v>
      </c>
      <c r="B82" s="10" t="n">
        <f aca="false">IF(A82&lt;='Tax Brackets'!$C$4,A82*'Tax Brackets'!$D$4,IF(A82&lt;='Tax Brackets'!$C$5,'Tax Brackets'!$C$4*'Tax Brackets'!$D$4+(A82-'Tax Brackets'!$C$4)*'Tax Brackets'!$D$5,'Tax Brackets'!$C$4*'Tax Brackets'!$D$4+('Tax Brackets'!$C$5-'Tax Brackets'!$C$4)*'Tax Brackets'!$D$5+(A82-'Tax Brackets'!$C$5)*'Tax Brackets'!$D$6))</f>
        <v>33492.1533</v>
      </c>
      <c r="C82" s="10" t="n">
        <f aca="false">IF(A82&lt;='Tax Credits'!$C$6,'Tax Credits'!$D$6,MAX(0,'Tax Credits'!$D$7-'Tax Credits'!$E$7*(A82-'Tax Credits'!$B$7)))</f>
        <v>0</v>
      </c>
      <c r="D82" s="10" t="n">
        <f aca="false">IF(A82&lt;='Tax Credits'!$C$11,A82*'Tax Credits'!$E$11,IF(A82&lt;='Tax Credits'!$C$12,'Tax Credits'!$D$12+(A82-'Tax Credits'!$B$12)*'Tax Credits'!$E$12,IF(A82&lt;='Tax Credits'!$C$13,'Tax Credits'!$D$13+(A82-'Tax Credits'!$B$13)*'Tax Credits'!$E$13,MAX(0,'Tax Credits'!$D$14+(A82-'Tax Credits'!$B$14)*'Tax Credits'!$E$14))))</f>
        <v>2924.2392</v>
      </c>
      <c r="E82" s="10" t="n">
        <f aca="false">C82+D82</f>
        <v>2924.2392</v>
      </c>
      <c r="F82" s="10" t="n">
        <f aca="false">MAX(0,B82-E82)</f>
        <v>30567.9141</v>
      </c>
      <c r="G82" s="10" t="n">
        <f aca="false">A82-F82</f>
        <v>57432.0859</v>
      </c>
      <c r="H82" s="11" t="n">
        <f aca="false">IFERROR(F82/A82,0)</f>
        <v>0.347362660227273</v>
      </c>
      <c r="I82" s="10" t="n">
        <f aca="false">A82/12</f>
        <v>7333.33333333333</v>
      </c>
      <c r="J82" s="10" t="n">
        <f aca="false">G82/12</f>
        <v>4786.00715833333</v>
      </c>
      <c r="K82" s="10" t="n">
        <f aca="false">I82-J82</f>
        <v>2547.326175</v>
      </c>
    </row>
    <row r="83" customFormat="false" ht="15" hidden="false" customHeight="true" outlineLevel="0" collapsed="false">
      <c r="A83" s="6" t="n">
        <v>89000</v>
      </c>
      <c r="B83" s="10" t="n">
        <f aca="false">IF(A83&lt;='Tax Brackets'!$C$4,A83*'Tax Brackets'!$D$4,IF(A83&lt;='Tax Brackets'!$C$5,'Tax Brackets'!$C$4*'Tax Brackets'!$D$4+(A83-'Tax Brackets'!$C$4)*'Tax Brackets'!$D$5,'Tax Brackets'!$C$4*'Tax Brackets'!$D$4+('Tax Brackets'!$C$5-'Tax Brackets'!$C$4)*'Tax Brackets'!$D$5+(A83-'Tax Brackets'!$C$5)*'Tax Brackets'!$D$6))</f>
        <v>33987.1533</v>
      </c>
      <c r="C83" s="10" t="n">
        <f aca="false">IF(A83&lt;='Tax Credits'!$C$6,'Tax Credits'!$D$6,MAX(0,'Tax Credits'!$D$7-'Tax Credits'!$E$7*(A83-'Tax Credits'!$B$7)))</f>
        <v>0</v>
      </c>
      <c r="D83" s="10" t="n">
        <f aca="false">IF(A83&lt;='Tax Credits'!$C$11,A83*'Tax Credits'!$E$11,IF(A83&lt;='Tax Credits'!$C$12,'Tax Credits'!$D$12+(A83-'Tax Credits'!$B$12)*'Tax Credits'!$E$12,IF(A83&lt;='Tax Credits'!$C$13,'Tax Credits'!$D$13+(A83-'Tax Credits'!$B$13)*'Tax Credits'!$E$13,MAX(0,'Tax Credits'!$D$14+(A83-'Tax Credits'!$B$14)*'Tax Credits'!$E$14))))</f>
        <v>2859.1392</v>
      </c>
      <c r="E83" s="10" t="n">
        <f aca="false">C83+D83</f>
        <v>2859.1392</v>
      </c>
      <c r="F83" s="10" t="n">
        <f aca="false">MAX(0,B83-E83)</f>
        <v>31128.0141</v>
      </c>
      <c r="G83" s="10" t="n">
        <f aca="false">A83-F83</f>
        <v>57871.9859</v>
      </c>
      <c r="H83" s="11" t="n">
        <f aca="false">IFERROR(F83/A83,0)</f>
        <v>0.34975296741573</v>
      </c>
      <c r="I83" s="10" t="n">
        <f aca="false">A83/12</f>
        <v>7416.66666666667</v>
      </c>
      <c r="J83" s="10" t="n">
        <f aca="false">G83/12</f>
        <v>4822.66549166667</v>
      </c>
      <c r="K83" s="10" t="n">
        <f aca="false">I83-J83</f>
        <v>2594.001175</v>
      </c>
    </row>
    <row r="84" customFormat="false" ht="15" hidden="false" customHeight="true" outlineLevel="0" collapsed="false">
      <c r="A84" s="6" t="n">
        <v>90000</v>
      </c>
      <c r="B84" s="10" t="n">
        <f aca="false">IF(A84&lt;='Tax Brackets'!$C$4,A84*'Tax Brackets'!$D$4,IF(A84&lt;='Tax Brackets'!$C$5,'Tax Brackets'!$C$4*'Tax Brackets'!$D$4+(A84-'Tax Brackets'!$C$4)*'Tax Brackets'!$D$5,'Tax Brackets'!$C$4*'Tax Brackets'!$D$4+('Tax Brackets'!$C$5-'Tax Brackets'!$C$4)*'Tax Brackets'!$D$5+(A84-'Tax Brackets'!$C$5)*'Tax Brackets'!$D$6))</f>
        <v>34482.1533</v>
      </c>
      <c r="C84" s="10" t="n">
        <f aca="false">IF(A84&lt;='Tax Credits'!$C$6,'Tax Credits'!$D$6,MAX(0,'Tax Credits'!$D$7-'Tax Credits'!$E$7*(A84-'Tax Credits'!$B$7)))</f>
        <v>0</v>
      </c>
      <c r="D84" s="10" t="n">
        <f aca="false">IF(A84&lt;='Tax Credits'!$C$11,A84*'Tax Credits'!$E$11,IF(A84&lt;='Tax Credits'!$C$12,'Tax Credits'!$D$12+(A84-'Tax Credits'!$B$12)*'Tax Credits'!$E$12,IF(A84&lt;='Tax Credits'!$C$13,'Tax Credits'!$D$13+(A84-'Tax Credits'!$B$13)*'Tax Credits'!$E$13,MAX(0,'Tax Credits'!$D$14+(A84-'Tax Credits'!$B$14)*'Tax Credits'!$E$14))))</f>
        <v>2794.0392</v>
      </c>
      <c r="E84" s="10" t="n">
        <f aca="false">C84+D84</f>
        <v>2794.0392</v>
      </c>
      <c r="F84" s="10" t="n">
        <f aca="false">MAX(0,B84-E84)</f>
        <v>31688.1141</v>
      </c>
      <c r="G84" s="10" t="n">
        <f aca="false">A84-F84</f>
        <v>58311.8859</v>
      </c>
      <c r="H84" s="11" t="n">
        <f aca="false">IFERROR(F84/A84,0)</f>
        <v>0.352090156666667</v>
      </c>
      <c r="I84" s="10" t="n">
        <f aca="false">A84/12</f>
        <v>7500</v>
      </c>
      <c r="J84" s="10" t="n">
        <f aca="false">G84/12</f>
        <v>4859.323825</v>
      </c>
      <c r="K84" s="10" t="n">
        <f aca="false">I84-J84</f>
        <v>2640.676175</v>
      </c>
    </row>
    <row r="85" customFormat="false" ht="15" hidden="false" customHeight="true" outlineLevel="0" collapsed="false">
      <c r="A85" s="6" t="n">
        <v>91000</v>
      </c>
      <c r="B85" s="10" t="n">
        <f aca="false">IF(A85&lt;='Tax Brackets'!$C$4,A85*'Tax Brackets'!$D$4,IF(A85&lt;='Tax Brackets'!$C$5,'Tax Brackets'!$C$4*'Tax Brackets'!$D$4+(A85-'Tax Brackets'!$C$4)*'Tax Brackets'!$D$5,'Tax Brackets'!$C$4*'Tax Brackets'!$D$4+('Tax Brackets'!$C$5-'Tax Brackets'!$C$4)*'Tax Brackets'!$D$5+(A85-'Tax Brackets'!$C$5)*'Tax Brackets'!$D$6))</f>
        <v>34977.1533</v>
      </c>
      <c r="C85" s="10" t="n">
        <f aca="false">IF(A85&lt;='Tax Credits'!$C$6,'Tax Credits'!$D$6,MAX(0,'Tax Credits'!$D$7-'Tax Credits'!$E$7*(A85-'Tax Credits'!$B$7)))</f>
        <v>0</v>
      </c>
      <c r="D85" s="10" t="n">
        <f aca="false">IF(A85&lt;='Tax Credits'!$C$11,A85*'Tax Credits'!$E$11,IF(A85&lt;='Tax Credits'!$C$12,'Tax Credits'!$D$12+(A85-'Tax Credits'!$B$12)*'Tax Credits'!$E$12,IF(A85&lt;='Tax Credits'!$C$13,'Tax Credits'!$D$13+(A85-'Tax Credits'!$B$13)*'Tax Credits'!$E$13,MAX(0,'Tax Credits'!$D$14+(A85-'Tax Credits'!$B$14)*'Tax Credits'!$E$14))))</f>
        <v>2728.9392</v>
      </c>
      <c r="E85" s="10" t="n">
        <f aca="false">C85+D85</f>
        <v>2728.9392</v>
      </c>
      <c r="F85" s="10" t="n">
        <f aca="false">MAX(0,B85-E85)</f>
        <v>32248.2141</v>
      </c>
      <c r="G85" s="10" t="n">
        <f aca="false">A85-F85</f>
        <v>58751.7859</v>
      </c>
      <c r="H85" s="11" t="n">
        <f aca="false">IFERROR(F85/A85,0)</f>
        <v>0.354375979120879</v>
      </c>
      <c r="I85" s="10" t="n">
        <f aca="false">A85/12</f>
        <v>7583.33333333333</v>
      </c>
      <c r="J85" s="10" t="n">
        <f aca="false">G85/12</f>
        <v>4895.98215833333</v>
      </c>
      <c r="K85" s="10" t="n">
        <f aca="false">I85-J85</f>
        <v>2687.351175</v>
      </c>
    </row>
    <row r="86" customFormat="false" ht="15" hidden="false" customHeight="true" outlineLevel="0" collapsed="false">
      <c r="A86" s="6" t="n">
        <v>92000</v>
      </c>
      <c r="B86" s="10" t="n">
        <f aca="false">IF(A86&lt;='Tax Brackets'!$C$4,A86*'Tax Brackets'!$D$4,IF(A86&lt;='Tax Brackets'!$C$5,'Tax Brackets'!$C$4*'Tax Brackets'!$D$4+(A86-'Tax Brackets'!$C$4)*'Tax Brackets'!$D$5,'Tax Brackets'!$C$4*'Tax Brackets'!$D$4+('Tax Brackets'!$C$5-'Tax Brackets'!$C$4)*'Tax Brackets'!$D$5+(A86-'Tax Brackets'!$C$5)*'Tax Brackets'!$D$6))</f>
        <v>35472.1533</v>
      </c>
      <c r="C86" s="10" t="n">
        <f aca="false">IF(A86&lt;='Tax Credits'!$C$6,'Tax Credits'!$D$6,MAX(0,'Tax Credits'!$D$7-'Tax Credits'!$E$7*(A86-'Tax Credits'!$B$7)))</f>
        <v>0</v>
      </c>
      <c r="D86" s="10" t="n">
        <f aca="false">IF(A86&lt;='Tax Credits'!$C$11,A86*'Tax Credits'!$E$11,IF(A86&lt;='Tax Credits'!$C$12,'Tax Credits'!$D$12+(A86-'Tax Credits'!$B$12)*'Tax Credits'!$E$12,IF(A86&lt;='Tax Credits'!$C$13,'Tax Credits'!$D$13+(A86-'Tax Credits'!$B$13)*'Tax Credits'!$E$13,MAX(0,'Tax Credits'!$D$14+(A86-'Tax Credits'!$B$14)*'Tax Credits'!$E$14))))</f>
        <v>2663.8392</v>
      </c>
      <c r="E86" s="10" t="n">
        <f aca="false">C86+D86</f>
        <v>2663.8392</v>
      </c>
      <c r="F86" s="10" t="n">
        <f aca="false">MAX(0,B86-E86)</f>
        <v>32808.3141</v>
      </c>
      <c r="G86" s="10" t="n">
        <f aca="false">A86-F86</f>
        <v>59191.6859</v>
      </c>
      <c r="H86" s="11" t="n">
        <f aca="false">IFERROR(F86/A86,0)</f>
        <v>0.356612109782609</v>
      </c>
      <c r="I86" s="10" t="n">
        <f aca="false">A86/12</f>
        <v>7666.66666666667</v>
      </c>
      <c r="J86" s="10" t="n">
        <f aca="false">G86/12</f>
        <v>4932.64049166667</v>
      </c>
      <c r="K86" s="10" t="n">
        <f aca="false">I86-J86</f>
        <v>2734.026175</v>
      </c>
    </row>
    <row r="87" customFormat="false" ht="15" hidden="false" customHeight="true" outlineLevel="0" collapsed="false">
      <c r="A87" s="6" t="n">
        <v>93000</v>
      </c>
      <c r="B87" s="10" t="n">
        <f aca="false">IF(A87&lt;='Tax Brackets'!$C$4,A87*'Tax Brackets'!$D$4,IF(A87&lt;='Tax Brackets'!$C$5,'Tax Brackets'!$C$4*'Tax Brackets'!$D$4+(A87-'Tax Brackets'!$C$4)*'Tax Brackets'!$D$5,'Tax Brackets'!$C$4*'Tax Brackets'!$D$4+('Tax Brackets'!$C$5-'Tax Brackets'!$C$4)*'Tax Brackets'!$D$5+(A87-'Tax Brackets'!$C$5)*'Tax Brackets'!$D$6))</f>
        <v>35967.1533</v>
      </c>
      <c r="C87" s="10" t="n">
        <f aca="false">IF(A87&lt;='Tax Credits'!$C$6,'Tax Credits'!$D$6,MAX(0,'Tax Credits'!$D$7-'Tax Credits'!$E$7*(A87-'Tax Credits'!$B$7)))</f>
        <v>0</v>
      </c>
      <c r="D87" s="10" t="n">
        <f aca="false">IF(A87&lt;='Tax Credits'!$C$11,A87*'Tax Credits'!$E$11,IF(A87&lt;='Tax Credits'!$C$12,'Tax Credits'!$D$12+(A87-'Tax Credits'!$B$12)*'Tax Credits'!$E$12,IF(A87&lt;='Tax Credits'!$C$13,'Tax Credits'!$D$13+(A87-'Tax Credits'!$B$13)*'Tax Credits'!$E$13,MAX(0,'Tax Credits'!$D$14+(A87-'Tax Credits'!$B$14)*'Tax Credits'!$E$14))))</f>
        <v>2598.7392</v>
      </c>
      <c r="E87" s="10" t="n">
        <f aca="false">C87+D87</f>
        <v>2598.7392</v>
      </c>
      <c r="F87" s="10" t="n">
        <f aca="false">MAX(0,B87-E87)</f>
        <v>33368.4141</v>
      </c>
      <c r="G87" s="10" t="n">
        <f aca="false">A87-F87</f>
        <v>59631.5859</v>
      </c>
      <c r="H87" s="11" t="n">
        <f aca="false">IFERROR(F87/A87,0)</f>
        <v>0.358800151612903</v>
      </c>
      <c r="I87" s="10" t="n">
        <f aca="false">A87/12</f>
        <v>7750</v>
      </c>
      <c r="J87" s="10" t="n">
        <f aca="false">G87/12</f>
        <v>4969.298825</v>
      </c>
      <c r="K87" s="10" t="n">
        <f aca="false">I87-J87</f>
        <v>2780.701175</v>
      </c>
    </row>
    <row r="88" customFormat="false" ht="15" hidden="false" customHeight="true" outlineLevel="0" collapsed="false">
      <c r="A88" s="6" t="n">
        <v>94000</v>
      </c>
      <c r="B88" s="10" t="n">
        <f aca="false">IF(A88&lt;='Tax Brackets'!$C$4,A88*'Tax Brackets'!$D$4,IF(A88&lt;='Tax Brackets'!$C$5,'Tax Brackets'!$C$4*'Tax Brackets'!$D$4+(A88-'Tax Brackets'!$C$4)*'Tax Brackets'!$D$5,'Tax Brackets'!$C$4*'Tax Brackets'!$D$4+('Tax Brackets'!$C$5-'Tax Brackets'!$C$4)*'Tax Brackets'!$D$5+(A88-'Tax Brackets'!$C$5)*'Tax Brackets'!$D$6))</f>
        <v>36462.1533</v>
      </c>
      <c r="C88" s="10" t="n">
        <f aca="false">IF(A88&lt;='Tax Credits'!$C$6,'Tax Credits'!$D$6,MAX(0,'Tax Credits'!$D$7-'Tax Credits'!$E$7*(A88-'Tax Credits'!$B$7)))</f>
        <v>0</v>
      </c>
      <c r="D88" s="10" t="n">
        <f aca="false">IF(A88&lt;='Tax Credits'!$C$11,A88*'Tax Credits'!$E$11,IF(A88&lt;='Tax Credits'!$C$12,'Tax Credits'!$D$12+(A88-'Tax Credits'!$B$12)*'Tax Credits'!$E$12,IF(A88&lt;='Tax Credits'!$C$13,'Tax Credits'!$D$13+(A88-'Tax Credits'!$B$13)*'Tax Credits'!$E$13,MAX(0,'Tax Credits'!$D$14+(A88-'Tax Credits'!$B$14)*'Tax Credits'!$E$14))))</f>
        <v>2533.6392</v>
      </c>
      <c r="E88" s="10" t="n">
        <f aca="false">C88+D88</f>
        <v>2533.6392</v>
      </c>
      <c r="F88" s="10" t="n">
        <f aca="false">MAX(0,B88-E88)</f>
        <v>33928.5141</v>
      </c>
      <c r="G88" s="10" t="n">
        <f aca="false">A88-F88</f>
        <v>60071.4859</v>
      </c>
      <c r="H88" s="11" t="n">
        <f aca="false">IFERROR(F88/A88,0)</f>
        <v>0.360941639361702</v>
      </c>
      <c r="I88" s="10" t="n">
        <f aca="false">A88/12</f>
        <v>7833.33333333333</v>
      </c>
      <c r="J88" s="10" t="n">
        <f aca="false">G88/12</f>
        <v>5005.95715833333</v>
      </c>
      <c r="K88" s="10" t="n">
        <f aca="false">I88-J88</f>
        <v>2827.376175</v>
      </c>
    </row>
    <row r="89" customFormat="false" ht="15" hidden="false" customHeight="true" outlineLevel="0" collapsed="false">
      <c r="A89" s="6" t="n">
        <v>95000</v>
      </c>
      <c r="B89" s="10" t="n">
        <f aca="false">IF(A89&lt;='Tax Brackets'!$C$4,A89*'Tax Brackets'!$D$4,IF(A89&lt;='Tax Brackets'!$C$5,'Tax Brackets'!$C$4*'Tax Brackets'!$D$4+(A89-'Tax Brackets'!$C$4)*'Tax Brackets'!$D$5,'Tax Brackets'!$C$4*'Tax Brackets'!$D$4+('Tax Brackets'!$C$5-'Tax Brackets'!$C$4)*'Tax Brackets'!$D$5+(A89-'Tax Brackets'!$C$5)*'Tax Brackets'!$D$6))</f>
        <v>36957.1533</v>
      </c>
      <c r="C89" s="10" t="n">
        <f aca="false">IF(A89&lt;='Tax Credits'!$C$6,'Tax Credits'!$D$6,MAX(0,'Tax Credits'!$D$7-'Tax Credits'!$E$7*(A89-'Tax Credits'!$B$7)))</f>
        <v>0</v>
      </c>
      <c r="D89" s="10" t="n">
        <f aca="false">IF(A89&lt;='Tax Credits'!$C$11,A89*'Tax Credits'!$E$11,IF(A89&lt;='Tax Credits'!$C$12,'Tax Credits'!$D$12+(A89-'Tax Credits'!$B$12)*'Tax Credits'!$E$12,IF(A89&lt;='Tax Credits'!$C$13,'Tax Credits'!$D$13+(A89-'Tax Credits'!$B$13)*'Tax Credits'!$E$13,MAX(0,'Tax Credits'!$D$14+(A89-'Tax Credits'!$B$14)*'Tax Credits'!$E$14))))</f>
        <v>2468.5392</v>
      </c>
      <c r="E89" s="10" t="n">
        <f aca="false">C89+D89</f>
        <v>2468.5392</v>
      </c>
      <c r="F89" s="10" t="n">
        <f aca="false">MAX(0,B89-E89)</f>
        <v>34488.6141</v>
      </c>
      <c r="G89" s="10" t="n">
        <f aca="false">A89-F89</f>
        <v>60511.3859</v>
      </c>
      <c r="H89" s="11" t="n">
        <f aca="false">IFERROR(F89/A89,0)</f>
        <v>0.363038043157895</v>
      </c>
      <c r="I89" s="10" t="n">
        <f aca="false">A89/12</f>
        <v>7916.66666666667</v>
      </c>
      <c r="J89" s="10" t="n">
        <f aca="false">G89/12</f>
        <v>5042.61549166667</v>
      </c>
      <c r="K89" s="10" t="n">
        <f aca="false">I89-J89</f>
        <v>2874.051175</v>
      </c>
    </row>
    <row r="90" customFormat="false" ht="15" hidden="false" customHeight="true" outlineLevel="0" collapsed="false">
      <c r="A90" s="6" t="n">
        <v>96000</v>
      </c>
      <c r="B90" s="10" t="n">
        <f aca="false">IF(A90&lt;='Tax Brackets'!$C$4,A90*'Tax Brackets'!$D$4,IF(A90&lt;='Tax Brackets'!$C$5,'Tax Brackets'!$C$4*'Tax Brackets'!$D$4+(A90-'Tax Brackets'!$C$4)*'Tax Brackets'!$D$5,'Tax Brackets'!$C$4*'Tax Brackets'!$D$4+('Tax Brackets'!$C$5-'Tax Brackets'!$C$4)*'Tax Brackets'!$D$5+(A90-'Tax Brackets'!$C$5)*'Tax Brackets'!$D$6))</f>
        <v>37452.1533</v>
      </c>
      <c r="C90" s="10" t="n">
        <f aca="false">IF(A90&lt;='Tax Credits'!$C$6,'Tax Credits'!$D$6,MAX(0,'Tax Credits'!$D$7-'Tax Credits'!$E$7*(A90-'Tax Credits'!$B$7)))</f>
        <v>0</v>
      </c>
      <c r="D90" s="10" t="n">
        <f aca="false">IF(A90&lt;='Tax Credits'!$C$11,A90*'Tax Credits'!$E$11,IF(A90&lt;='Tax Credits'!$C$12,'Tax Credits'!$D$12+(A90-'Tax Credits'!$B$12)*'Tax Credits'!$E$12,IF(A90&lt;='Tax Credits'!$C$13,'Tax Credits'!$D$13+(A90-'Tax Credits'!$B$13)*'Tax Credits'!$E$13,MAX(0,'Tax Credits'!$D$14+(A90-'Tax Credits'!$B$14)*'Tax Credits'!$E$14))))</f>
        <v>2403.4392</v>
      </c>
      <c r="E90" s="10" t="n">
        <f aca="false">C90+D90</f>
        <v>2403.4392</v>
      </c>
      <c r="F90" s="10" t="n">
        <f aca="false">MAX(0,B90-E90)</f>
        <v>35048.7141</v>
      </c>
      <c r="G90" s="10" t="n">
        <f aca="false">A90-F90</f>
        <v>60951.2859</v>
      </c>
      <c r="H90" s="11" t="n">
        <f aca="false">IFERROR(F90/A90,0)</f>
        <v>0.365090771875</v>
      </c>
      <c r="I90" s="10" t="n">
        <f aca="false">A90/12</f>
        <v>8000</v>
      </c>
      <c r="J90" s="10" t="n">
        <f aca="false">G90/12</f>
        <v>5079.273825</v>
      </c>
      <c r="K90" s="10" t="n">
        <f aca="false">I90-J90</f>
        <v>2920.726175</v>
      </c>
    </row>
    <row r="91" customFormat="false" ht="15" hidden="false" customHeight="true" outlineLevel="0" collapsed="false">
      <c r="A91" s="6" t="n">
        <v>97000</v>
      </c>
      <c r="B91" s="10" t="n">
        <f aca="false">IF(A91&lt;='Tax Brackets'!$C$4,A91*'Tax Brackets'!$D$4,IF(A91&lt;='Tax Brackets'!$C$5,'Tax Brackets'!$C$4*'Tax Brackets'!$D$4+(A91-'Tax Brackets'!$C$4)*'Tax Brackets'!$D$5,'Tax Brackets'!$C$4*'Tax Brackets'!$D$4+('Tax Brackets'!$C$5-'Tax Brackets'!$C$4)*'Tax Brackets'!$D$5+(A91-'Tax Brackets'!$C$5)*'Tax Brackets'!$D$6))</f>
        <v>37947.1533</v>
      </c>
      <c r="C91" s="10" t="n">
        <f aca="false">IF(A91&lt;='Tax Credits'!$C$6,'Tax Credits'!$D$6,MAX(0,'Tax Credits'!$D$7-'Tax Credits'!$E$7*(A91-'Tax Credits'!$B$7)))</f>
        <v>0</v>
      </c>
      <c r="D91" s="10" t="n">
        <f aca="false">IF(A91&lt;='Tax Credits'!$C$11,A91*'Tax Credits'!$E$11,IF(A91&lt;='Tax Credits'!$C$12,'Tax Credits'!$D$12+(A91-'Tax Credits'!$B$12)*'Tax Credits'!$E$12,IF(A91&lt;='Tax Credits'!$C$13,'Tax Credits'!$D$13+(A91-'Tax Credits'!$B$13)*'Tax Credits'!$E$13,MAX(0,'Tax Credits'!$D$14+(A91-'Tax Credits'!$B$14)*'Tax Credits'!$E$14))))</f>
        <v>2338.3392</v>
      </c>
      <c r="E91" s="10" t="n">
        <f aca="false">C91+D91</f>
        <v>2338.3392</v>
      </c>
      <c r="F91" s="10" t="n">
        <f aca="false">MAX(0,B91-E91)</f>
        <v>35608.8141</v>
      </c>
      <c r="G91" s="10" t="n">
        <f aca="false">A91-F91</f>
        <v>61391.1859</v>
      </c>
      <c r="H91" s="11" t="n">
        <f aca="false">IFERROR(F91/A91,0)</f>
        <v>0.36710117628866</v>
      </c>
      <c r="I91" s="10" t="n">
        <f aca="false">A91/12</f>
        <v>8083.33333333333</v>
      </c>
      <c r="J91" s="10" t="n">
        <f aca="false">G91/12</f>
        <v>5115.93215833333</v>
      </c>
      <c r="K91" s="10" t="n">
        <f aca="false">I91-J91</f>
        <v>2967.401175</v>
      </c>
    </row>
    <row r="92" customFormat="false" ht="15" hidden="false" customHeight="true" outlineLevel="0" collapsed="false">
      <c r="A92" s="6" t="n">
        <v>98000</v>
      </c>
      <c r="B92" s="10" t="n">
        <f aca="false">IF(A92&lt;='Tax Brackets'!$C$4,A92*'Tax Brackets'!$D$4,IF(A92&lt;='Tax Brackets'!$C$5,'Tax Brackets'!$C$4*'Tax Brackets'!$D$4+(A92-'Tax Brackets'!$C$4)*'Tax Brackets'!$D$5,'Tax Brackets'!$C$4*'Tax Brackets'!$D$4+('Tax Brackets'!$C$5-'Tax Brackets'!$C$4)*'Tax Brackets'!$D$5+(A92-'Tax Brackets'!$C$5)*'Tax Brackets'!$D$6))</f>
        <v>38442.1533</v>
      </c>
      <c r="C92" s="10" t="n">
        <f aca="false">IF(A92&lt;='Tax Credits'!$C$6,'Tax Credits'!$D$6,MAX(0,'Tax Credits'!$D$7-'Tax Credits'!$E$7*(A92-'Tax Credits'!$B$7)))</f>
        <v>0</v>
      </c>
      <c r="D92" s="10" t="n">
        <f aca="false">IF(A92&lt;='Tax Credits'!$C$11,A92*'Tax Credits'!$E$11,IF(A92&lt;='Tax Credits'!$C$12,'Tax Credits'!$D$12+(A92-'Tax Credits'!$B$12)*'Tax Credits'!$E$12,IF(A92&lt;='Tax Credits'!$C$13,'Tax Credits'!$D$13+(A92-'Tax Credits'!$B$13)*'Tax Credits'!$E$13,MAX(0,'Tax Credits'!$D$14+(A92-'Tax Credits'!$B$14)*'Tax Credits'!$E$14))))</f>
        <v>2273.2392</v>
      </c>
      <c r="E92" s="10" t="n">
        <f aca="false">C92+D92</f>
        <v>2273.2392</v>
      </c>
      <c r="F92" s="10" t="n">
        <f aca="false">MAX(0,B92-E92)</f>
        <v>36168.9141</v>
      </c>
      <c r="G92" s="10" t="n">
        <f aca="false">A92-F92</f>
        <v>61831.0859</v>
      </c>
      <c r="H92" s="11" t="n">
        <f aca="false">IFERROR(F92/A92,0)</f>
        <v>0.369070552040816</v>
      </c>
      <c r="I92" s="10" t="n">
        <f aca="false">A92/12</f>
        <v>8166.66666666667</v>
      </c>
      <c r="J92" s="10" t="n">
        <f aca="false">G92/12</f>
        <v>5152.59049166667</v>
      </c>
      <c r="K92" s="10" t="n">
        <f aca="false">I92-J92</f>
        <v>3014.076175</v>
      </c>
    </row>
    <row r="93" customFormat="false" ht="15" hidden="false" customHeight="true" outlineLevel="0" collapsed="false">
      <c r="A93" s="6" t="n">
        <v>99000</v>
      </c>
      <c r="B93" s="10" t="n">
        <f aca="false">IF(A93&lt;='Tax Brackets'!$C$4,A93*'Tax Brackets'!$D$4,IF(A93&lt;='Tax Brackets'!$C$5,'Tax Brackets'!$C$4*'Tax Brackets'!$D$4+(A93-'Tax Brackets'!$C$4)*'Tax Brackets'!$D$5,'Tax Brackets'!$C$4*'Tax Brackets'!$D$4+('Tax Brackets'!$C$5-'Tax Brackets'!$C$4)*'Tax Brackets'!$D$5+(A93-'Tax Brackets'!$C$5)*'Tax Brackets'!$D$6))</f>
        <v>38937.1533</v>
      </c>
      <c r="C93" s="10" t="n">
        <f aca="false">IF(A93&lt;='Tax Credits'!$C$6,'Tax Credits'!$D$6,MAX(0,'Tax Credits'!$D$7-'Tax Credits'!$E$7*(A93-'Tax Credits'!$B$7)))</f>
        <v>0</v>
      </c>
      <c r="D93" s="10" t="n">
        <f aca="false">IF(A93&lt;='Tax Credits'!$C$11,A93*'Tax Credits'!$E$11,IF(A93&lt;='Tax Credits'!$C$12,'Tax Credits'!$D$12+(A93-'Tax Credits'!$B$12)*'Tax Credits'!$E$12,IF(A93&lt;='Tax Credits'!$C$13,'Tax Credits'!$D$13+(A93-'Tax Credits'!$B$13)*'Tax Credits'!$E$13,MAX(0,'Tax Credits'!$D$14+(A93-'Tax Credits'!$B$14)*'Tax Credits'!$E$14))))</f>
        <v>2208.1392</v>
      </c>
      <c r="E93" s="10" t="n">
        <f aca="false">C93+D93</f>
        <v>2208.1392</v>
      </c>
      <c r="F93" s="10" t="n">
        <f aca="false">MAX(0,B93-E93)</f>
        <v>36729.0141</v>
      </c>
      <c r="G93" s="10" t="n">
        <f aca="false">A93-F93</f>
        <v>62270.9859</v>
      </c>
      <c r="H93" s="11" t="n">
        <f aca="false">IFERROR(F93/A93,0)</f>
        <v>0.371000142424242</v>
      </c>
      <c r="I93" s="10" t="n">
        <f aca="false">A93/12</f>
        <v>8250</v>
      </c>
      <c r="J93" s="10" t="n">
        <f aca="false">G93/12</f>
        <v>5189.248825</v>
      </c>
      <c r="K93" s="10" t="n">
        <f aca="false">I93-J93</f>
        <v>3060.751175</v>
      </c>
    </row>
    <row r="94" customFormat="false" ht="15" hidden="false" customHeight="true" outlineLevel="0" collapsed="false">
      <c r="A94" s="6" t="n">
        <v>100000</v>
      </c>
      <c r="B94" s="10" t="n">
        <f aca="false">IF(A94&lt;='Tax Brackets'!$C$4,A94*'Tax Brackets'!$D$4,IF(A94&lt;='Tax Brackets'!$C$5,'Tax Brackets'!$C$4*'Tax Brackets'!$D$4+(A94-'Tax Brackets'!$C$4)*'Tax Brackets'!$D$5,'Tax Brackets'!$C$4*'Tax Brackets'!$D$4+('Tax Brackets'!$C$5-'Tax Brackets'!$C$4)*'Tax Brackets'!$D$5+(A94-'Tax Brackets'!$C$5)*'Tax Brackets'!$D$6))</f>
        <v>39432.1533</v>
      </c>
      <c r="C94" s="10" t="n">
        <f aca="false">IF(A94&lt;='Tax Credits'!$C$6,'Tax Credits'!$D$6,MAX(0,'Tax Credits'!$D$7-'Tax Credits'!$E$7*(A94-'Tax Credits'!$B$7)))</f>
        <v>0</v>
      </c>
      <c r="D94" s="10" t="n">
        <f aca="false">IF(A94&lt;='Tax Credits'!$C$11,A94*'Tax Credits'!$E$11,IF(A94&lt;='Tax Credits'!$C$12,'Tax Credits'!$D$12+(A94-'Tax Credits'!$B$12)*'Tax Credits'!$E$12,IF(A94&lt;='Tax Credits'!$C$13,'Tax Credits'!$D$13+(A94-'Tax Credits'!$B$13)*'Tax Credits'!$E$13,MAX(0,'Tax Credits'!$D$14+(A94-'Tax Credits'!$B$14)*'Tax Credits'!$E$14))))</f>
        <v>2143.0392</v>
      </c>
      <c r="E94" s="10" t="n">
        <f aca="false">C94+D94</f>
        <v>2143.0392</v>
      </c>
      <c r="F94" s="10" t="n">
        <f aca="false">MAX(0,B94-E94)</f>
        <v>37289.1141</v>
      </c>
      <c r="G94" s="10" t="n">
        <f aca="false">A94-F94</f>
        <v>62710.8859</v>
      </c>
      <c r="H94" s="11" t="n">
        <f aca="false">IFERROR(F94/A94,0)</f>
        <v>0.372891141</v>
      </c>
      <c r="I94" s="10" t="n">
        <f aca="false">A94/12</f>
        <v>8333.33333333333</v>
      </c>
      <c r="J94" s="10" t="n">
        <f aca="false">G94/12</f>
        <v>5225.90715833333</v>
      </c>
      <c r="K94" s="10" t="n">
        <f aca="false">I94-J94</f>
        <v>3107.426175</v>
      </c>
    </row>
    <row r="95" customFormat="false" ht="15" hidden="false" customHeight="true" outlineLevel="0" collapsed="false">
      <c r="A95" s="6" t="n">
        <v>101000</v>
      </c>
      <c r="B95" s="10" t="n">
        <f aca="false">IF(A95&lt;='Tax Brackets'!$C$4,A95*'Tax Brackets'!$D$4,IF(A95&lt;='Tax Brackets'!$C$5,'Tax Brackets'!$C$4*'Tax Brackets'!$D$4+(A95-'Tax Brackets'!$C$4)*'Tax Brackets'!$D$5,'Tax Brackets'!$C$4*'Tax Brackets'!$D$4+('Tax Brackets'!$C$5-'Tax Brackets'!$C$4)*'Tax Brackets'!$D$5+(A95-'Tax Brackets'!$C$5)*'Tax Brackets'!$D$6))</f>
        <v>39927.1533</v>
      </c>
      <c r="C95" s="10" t="n">
        <f aca="false">IF(A95&lt;='Tax Credits'!$C$6,'Tax Credits'!$D$6,MAX(0,'Tax Credits'!$D$7-'Tax Credits'!$E$7*(A95-'Tax Credits'!$B$7)))</f>
        <v>0</v>
      </c>
      <c r="D95" s="10" t="n">
        <f aca="false">IF(A95&lt;='Tax Credits'!$C$11,A95*'Tax Credits'!$E$11,IF(A95&lt;='Tax Credits'!$C$12,'Tax Credits'!$D$12+(A95-'Tax Credits'!$B$12)*'Tax Credits'!$E$12,IF(A95&lt;='Tax Credits'!$C$13,'Tax Credits'!$D$13+(A95-'Tax Credits'!$B$13)*'Tax Credits'!$E$13,MAX(0,'Tax Credits'!$D$14+(A95-'Tax Credits'!$B$14)*'Tax Credits'!$E$14))))</f>
        <v>2077.9392</v>
      </c>
      <c r="E95" s="10" t="n">
        <f aca="false">C95+D95</f>
        <v>2077.9392</v>
      </c>
      <c r="F95" s="10" t="n">
        <f aca="false">MAX(0,B95-E95)</f>
        <v>37849.2141</v>
      </c>
      <c r="G95" s="10" t="n">
        <f aca="false">A95-F95</f>
        <v>63150.7859</v>
      </c>
      <c r="H95" s="11" t="n">
        <f aca="false">IFERROR(F95/A95,0)</f>
        <v>0.374744694059406</v>
      </c>
      <c r="I95" s="10" t="n">
        <f aca="false">A95/12</f>
        <v>8416.66666666667</v>
      </c>
      <c r="J95" s="10" t="n">
        <f aca="false">G95/12</f>
        <v>5262.56549166667</v>
      </c>
      <c r="K95" s="10" t="n">
        <f aca="false">I95-J95</f>
        <v>3154.101175</v>
      </c>
    </row>
    <row r="96" customFormat="false" ht="15" hidden="false" customHeight="true" outlineLevel="0" collapsed="false">
      <c r="A96" s="6" t="n">
        <v>102000</v>
      </c>
      <c r="B96" s="10" t="n">
        <f aca="false">IF(A96&lt;='Tax Brackets'!$C$4,A96*'Tax Brackets'!$D$4,IF(A96&lt;='Tax Brackets'!$C$5,'Tax Brackets'!$C$4*'Tax Brackets'!$D$4+(A96-'Tax Brackets'!$C$4)*'Tax Brackets'!$D$5,'Tax Brackets'!$C$4*'Tax Brackets'!$D$4+('Tax Brackets'!$C$5-'Tax Brackets'!$C$4)*'Tax Brackets'!$D$5+(A96-'Tax Brackets'!$C$5)*'Tax Brackets'!$D$6))</f>
        <v>40422.1533</v>
      </c>
      <c r="C96" s="10" t="n">
        <f aca="false">IF(A96&lt;='Tax Credits'!$C$6,'Tax Credits'!$D$6,MAX(0,'Tax Credits'!$D$7-'Tax Credits'!$E$7*(A96-'Tax Credits'!$B$7)))</f>
        <v>0</v>
      </c>
      <c r="D96" s="10" t="n">
        <f aca="false">IF(A96&lt;='Tax Credits'!$C$11,A96*'Tax Credits'!$E$11,IF(A96&lt;='Tax Credits'!$C$12,'Tax Credits'!$D$12+(A96-'Tax Credits'!$B$12)*'Tax Credits'!$E$12,IF(A96&lt;='Tax Credits'!$C$13,'Tax Credits'!$D$13+(A96-'Tax Credits'!$B$13)*'Tax Credits'!$E$13,MAX(0,'Tax Credits'!$D$14+(A96-'Tax Credits'!$B$14)*'Tax Credits'!$E$14))))</f>
        <v>2012.8392</v>
      </c>
      <c r="E96" s="10" t="n">
        <f aca="false">C96+D96</f>
        <v>2012.8392</v>
      </c>
      <c r="F96" s="10" t="n">
        <f aca="false">MAX(0,B96-E96)</f>
        <v>38409.3141</v>
      </c>
      <c r="G96" s="10" t="n">
        <f aca="false">A96-F96</f>
        <v>63590.6859</v>
      </c>
      <c r="H96" s="11" t="n">
        <f aca="false">IFERROR(F96/A96,0)</f>
        <v>0.376561902941176</v>
      </c>
      <c r="I96" s="10" t="n">
        <f aca="false">A96/12</f>
        <v>8500</v>
      </c>
      <c r="J96" s="10" t="n">
        <f aca="false">G96/12</f>
        <v>5299.223825</v>
      </c>
      <c r="K96" s="10" t="n">
        <f aca="false">I96-J96</f>
        <v>3200.776175</v>
      </c>
    </row>
    <row r="97" customFormat="false" ht="15" hidden="false" customHeight="true" outlineLevel="0" collapsed="false">
      <c r="A97" s="6" t="n">
        <v>103000</v>
      </c>
      <c r="B97" s="10" t="n">
        <f aca="false">IF(A97&lt;='Tax Brackets'!$C$4,A97*'Tax Brackets'!$D$4,IF(A97&lt;='Tax Brackets'!$C$5,'Tax Brackets'!$C$4*'Tax Brackets'!$D$4+(A97-'Tax Brackets'!$C$4)*'Tax Brackets'!$D$5,'Tax Brackets'!$C$4*'Tax Brackets'!$D$4+('Tax Brackets'!$C$5-'Tax Brackets'!$C$4)*'Tax Brackets'!$D$5+(A97-'Tax Brackets'!$C$5)*'Tax Brackets'!$D$6))</f>
        <v>40917.1533</v>
      </c>
      <c r="C97" s="10" t="n">
        <f aca="false">IF(A97&lt;='Tax Credits'!$C$6,'Tax Credits'!$D$6,MAX(0,'Tax Credits'!$D$7-'Tax Credits'!$E$7*(A97-'Tax Credits'!$B$7)))</f>
        <v>0</v>
      </c>
      <c r="D97" s="10" t="n">
        <f aca="false">IF(A97&lt;='Tax Credits'!$C$11,A97*'Tax Credits'!$E$11,IF(A97&lt;='Tax Credits'!$C$12,'Tax Credits'!$D$12+(A97-'Tax Credits'!$B$12)*'Tax Credits'!$E$12,IF(A97&lt;='Tax Credits'!$C$13,'Tax Credits'!$D$13+(A97-'Tax Credits'!$B$13)*'Tax Credits'!$E$13,MAX(0,'Tax Credits'!$D$14+(A97-'Tax Credits'!$B$14)*'Tax Credits'!$E$14))))</f>
        <v>1947.7392</v>
      </c>
      <c r="E97" s="10" t="n">
        <f aca="false">C97+D97</f>
        <v>1947.7392</v>
      </c>
      <c r="F97" s="10" t="n">
        <f aca="false">MAX(0,B97-E97)</f>
        <v>38969.4141</v>
      </c>
      <c r="G97" s="10" t="n">
        <f aca="false">A97-F97</f>
        <v>64030.5859</v>
      </c>
      <c r="H97" s="11" t="n">
        <f aca="false">IFERROR(F97/A97,0)</f>
        <v>0.378343826213592</v>
      </c>
      <c r="I97" s="10" t="n">
        <f aca="false">A97/12</f>
        <v>8583.33333333333</v>
      </c>
      <c r="J97" s="10" t="n">
        <f aca="false">G97/12</f>
        <v>5335.88215833333</v>
      </c>
      <c r="K97" s="10" t="n">
        <f aca="false">I97-J97</f>
        <v>3247.451175</v>
      </c>
    </row>
    <row r="98" customFormat="false" ht="15" hidden="false" customHeight="true" outlineLevel="0" collapsed="false">
      <c r="A98" s="6" t="n">
        <v>104000</v>
      </c>
      <c r="B98" s="10" t="n">
        <f aca="false">IF(A98&lt;='Tax Brackets'!$C$4,A98*'Tax Brackets'!$D$4,IF(A98&lt;='Tax Brackets'!$C$5,'Tax Brackets'!$C$4*'Tax Brackets'!$D$4+(A98-'Tax Brackets'!$C$4)*'Tax Brackets'!$D$5,'Tax Brackets'!$C$4*'Tax Brackets'!$D$4+('Tax Brackets'!$C$5-'Tax Brackets'!$C$4)*'Tax Brackets'!$D$5+(A98-'Tax Brackets'!$C$5)*'Tax Brackets'!$D$6))</f>
        <v>41412.1533</v>
      </c>
      <c r="C98" s="10" t="n">
        <f aca="false">IF(A98&lt;='Tax Credits'!$C$6,'Tax Credits'!$D$6,MAX(0,'Tax Credits'!$D$7-'Tax Credits'!$E$7*(A98-'Tax Credits'!$B$7)))</f>
        <v>0</v>
      </c>
      <c r="D98" s="10" t="n">
        <f aca="false">IF(A98&lt;='Tax Credits'!$C$11,A98*'Tax Credits'!$E$11,IF(A98&lt;='Tax Credits'!$C$12,'Tax Credits'!$D$12+(A98-'Tax Credits'!$B$12)*'Tax Credits'!$E$12,IF(A98&lt;='Tax Credits'!$C$13,'Tax Credits'!$D$13+(A98-'Tax Credits'!$B$13)*'Tax Credits'!$E$13,MAX(0,'Tax Credits'!$D$14+(A98-'Tax Credits'!$B$14)*'Tax Credits'!$E$14))))</f>
        <v>1882.6392</v>
      </c>
      <c r="E98" s="10" t="n">
        <f aca="false">C98+D98</f>
        <v>1882.6392</v>
      </c>
      <c r="F98" s="10" t="n">
        <f aca="false">MAX(0,B98-E98)</f>
        <v>39529.5141</v>
      </c>
      <c r="G98" s="10" t="n">
        <f aca="false">A98-F98</f>
        <v>64470.4859</v>
      </c>
      <c r="H98" s="11" t="n">
        <f aca="false">IFERROR(F98/A98,0)</f>
        <v>0.380091481730769</v>
      </c>
      <c r="I98" s="10" t="n">
        <f aca="false">A98/12</f>
        <v>8666.66666666667</v>
      </c>
      <c r="J98" s="10" t="n">
        <f aca="false">G98/12</f>
        <v>5372.54049166667</v>
      </c>
      <c r="K98" s="10" t="n">
        <f aca="false">I98-J98</f>
        <v>3294.126175</v>
      </c>
    </row>
    <row r="99" customFormat="false" ht="15" hidden="false" customHeight="true" outlineLevel="0" collapsed="false">
      <c r="A99" s="6" t="n">
        <v>105000</v>
      </c>
      <c r="B99" s="10" t="n">
        <f aca="false">IF(A99&lt;='Tax Brackets'!$C$4,A99*'Tax Brackets'!$D$4,IF(A99&lt;='Tax Brackets'!$C$5,'Tax Brackets'!$C$4*'Tax Brackets'!$D$4+(A99-'Tax Brackets'!$C$4)*'Tax Brackets'!$D$5,'Tax Brackets'!$C$4*'Tax Brackets'!$D$4+('Tax Brackets'!$C$5-'Tax Brackets'!$C$4)*'Tax Brackets'!$D$5+(A99-'Tax Brackets'!$C$5)*'Tax Brackets'!$D$6))</f>
        <v>41907.1533</v>
      </c>
      <c r="C99" s="10" t="n">
        <f aca="false">IF(A99&lt;='Tax Credits'!$C$6,'Tax Credits'!$D$6,MAX(0,'Tax Credits'!$D$7-'Tax Credits'!$E$7*(A99-'Tax Credits'!$B$7)))</f>
        <v>0</v>
      </c>
      <c r="D99" s="10" t="n">
        <f aca="false">IF(A99&lt;='Tax Credits'!$C$11,A99*'Tax Credits'!$E$11,IF(A99&lt;='Tax Credits'!$C$12,'Tax Credits'!$D$12+(A99-'Tax Credits'!$B$12)*'Tax Credits'!$E$12,IF(A99&lt;='Tax Credits'!$C$13,'Tax Credits'!$D$13+(A99-'Tax Credits'!$B$13)*'Tax Credits'!$E$13,MAX(0,'Tax Credits'!$D$14+(A99-'Tax Credits'!$B$14)*'Tax Credits'!$E$14))))</f>
        <v>1817.5392</v>
      </c>
      <c r="E99" s="10" t="n">
        <f aca="false">C99+D99</f>
        <v>1817.5392</v>
      </c>
      <c r="F99" s="10" t="n">
        <f aca="false">MAX(0,B99-E99)</f>
        <v>40089.6141</v>
      </c>
      <c r="G99" s="10" t="n">
        <f aca="false">A99-F99</f>
        <v>64910.3859</v>
      </c>
      <c r="H99" s="11" t="n">
        <f aca="false">IFERROR(F99/A99,0)</f>
        <v>0.381805848571429</v>
      </c>
      <c r="I99" s="10" t="n">
        <f aca="false">A99/12</f>
        <v>8750</v>
      </c>
      <c r="J99" s="10" t="n">
        <f aca="false">G99/12</f>
        <v>5409.198825</v>
      </c>
      <c r="K99" s="10" t="n">
        <f aca="false">I99-J99</f>
        <v>3340.801175</v>
      </c>
    </row>
    <row r="100" customFormat="false" ht="15" hidden="false" customHeight="true" outlineLevel="0" collapsed="false">
      <c r="A100" s="6" t="n">
        <v>106000</v>
      </c>
      <c r="B100" s="10" t="n">
        <f aca="false">IF(A100&lt;='Tax Brackets'!$C$4,A100*'Tax Brackets'!$D$4,IF(A100&lt;='Tax Brackets'!$C$5,'Tax Brackets'!$C$4*'Tax Brackets'!$D$4+(A100-'Tax Brackets'!$C$4)*'Tax Brackets'!$D$5,'Tax Brackets'!$C$4*'Tax Brackets'!$D$4+('Tax Brackets'!$C$5-'Tax Brackets'!$C$4)*'Tax Brackets'!$D$5+(A100-'Tax Brackets'!$C$5)*'Tax Brackets'!$D$6))</f>
        <v>42402.1533</v>
      </c>
      <c r="C100" s="10" t="n">
        <f aca="false">IF(A100&lt;='Tax Credits'!$C$6,'Tax Credits'!$D$6,MAX(0,'Tax Credits'!$D$7-'Tax Credits'!$E$7*(A100-'Tax Credits'!$B$7)))</f>
        <v>0</v>
      </c>
      <c r="D100" s="10" t="n">
        <f aca="false">IF(A100&lt;='Tax Credits'!$C$11,A100*'Tax Credits'!$E$11,IF(A100&lt;='Tax Credits'!$C$12,'Tax Credits'!$D$12+(A100-'Tax Credits'!$B$12)*'Tax Credits'!$E$12,IF(A100&lt;='Tax Credits'!$C$13,'Tax Credits'!$D$13+(A100-'Tax Credits'!$B$13)*'Tax Credits'!$E$13,MAX(0,'Tax Credits'!$D$14+(A100-'Tax Credits'!$B$14)*'Tax Credits'!$E$14))))</f>
        <v>1752.4392</v>
      </c>
      <c r="E100" s="10" t="n">
        <f aca="false">C100+D100</f>
        <v>1752.4392</v>
      </c>
      <c r="F100" s="10" t="n">
        <f aca="false">MAX(0,B100-E100)</f>
        <v>40649.7141</v>
      </c>
      <c r="G100" s="10" t="n">
        <f aca="false">A100-F100</f>
        <v>65350.2859</v>
      </c>
      <c r="H100" s="11" t="n">
        <f aca="false">IFERROR(F100/A100,0)</f>
        <v>0.383487868867925</v>
      </c>
      <c r="I100" s="10" t="n">
        <f aca="false">A100/12</f>
        <v>8833.33333333333</v>
      </c>
      <c r="J100" s="10" t="n">
        <f aca="false">G100/12</f>
        <v>5445.85715833333</v>
      </c>
      <c r="K100" s="10" t="n">
        <f aca="false">I100-J100</f>
        <v>3387.476175</v>
      </c>
    </row>
    <row r="101" customFormat="false" ht="15" hidden="false" customHeight="true" outlineLevel="0" collapsed="false">
      <c r="A101" s="6" t="n">
        <v>107000</v>
      </c>
      <c r="B101" s="10" t="n">
        <f aca="false">IF(A101&lt;='Tax Brackets'!$C$4,A101*'Tax Brackets'!$D$4,IF(A101&lt;='Tax Brackets'!$C$5,'Tax Brackets'!$C$4*'Tax Brackets'!$D$4+(A101-'Tax Brackets'!$C$4)*'Tax Brackets'!$D$5,'Tax Brackets'!$C$4*'Tax Brackets'!$D$4+('Tax Brackets'!$C$5-'Tax Brackets'!$C$4)*'Tax Brackets'!$D$5+(A101-'Tax Brackets'!$C$5)*'Tax Brackets'!$D$6))</f>
        <v>42897.1533</v>
      </c>
      <c r="C101" s="10" t="n">
        <f aca="false">IF(A101&lt;='Tax Credits'!$C$6,'Tax Credits'!$D$6,MAX(0,'Tax Credits'!$D$7-'Tax Credits'!$E$7*(A101-'Tax Credits'!$B$7)))</f>
        <v>0</v>
      </c>
      <c r="D101" s="10" t="n">
        <f aca="false">IF(A101&lt;='Tax Credits'!$C$11,A101*'Tax Credits'!$E$11,IF(A101&lt;='Tax Credits'!$C$12,'Tax Credits'!$D$12+(A101-'Tax Credits'!$B$12)*'Tax Credits'!$E$12,IF(A101&lt;='Tax Credits'!$C$13,'Tax Credits'!$D$13+(A101-'Tax Credits'!$B$13)*'Tax Credits'!$E$13,MAX(0,'Tax Credits'!$D$14+(A101-'Tax Credits'!$B$14)*'Tax Credits'!$E$14))))</f>
        <v>1687.3392</v>
      </c>
      <c r="E101" s="10" t="n">
        <f aca="false">C101+D101</f>
        <v>1687.3392</v>
      </c>
      <c r="F101" s="10" t="n">
        <f aca="false">MAX(0,B101-E101)</f>
        <v>41209.8141</v>
      </c>
      <c r="G101" s="10" t="n">
        <f aca="false">A101-F101</f>
        <v>65790.1859</v>
      </c>
      <c r="H101" s="11" t="n">
        <f aca="false">IFERROR(F101/A101,0)</f>
        <v>0.38513844953271</v>
      </c>
      <c r="I101" s="10" t="n">
        <f aca="false">A101/12</f>
        <v>8916.66666666667</v>
      </c>
      <c r="J101" s="10" t="n">
        <f aca="false">G101/12</f>
        <v>5482.51549166667</v>
      </c>
      <c r="K101" s="10" t="n">
        <f aca="false">I101-J101</f>
        <v>3434.151175</v>
      </c>
    </row>
    <row r="102" customFormat="false" ht="15" hidden="false" customHeight="true" outlineLevel="0" collapsed="false">
      <c r="A102" s="6" t="n">
        <v>108000</v>
      </c>
      <c r="B102" s="10" t="n">
        <f aca="false">IF(A102&lt;='Tax Brackets'!$C$4,A102*'Tax Brackets'!$D$4,IF(A102&lt;='Tax Brackets'!$C$5,'Tax Brackets'!$C$4*'Tax Brackets'!$D$4+(A102-'Tax Brackets'!$C$4)*'Tax Brackets'!$D$5,'Tax Brackets'!$C$4*'Tax Brackets'!$D$4+('Tax Brackets'!$C$5-'Tax Brackets'!$C$4)*'Tax Brackets'!$D$5+(A102-'Tax Brackets'!$C$5)*'Tax Brackets'!$D$6))</f>
        <v>43392.1533</v>
      </c>
      <c r="C102" s="10" t="n">
        <f aca="false">IF(A102&lt;='Tax Credits'!$C$6,'Tax Credits'!$D$6,MAX(0,'Tax Credits'!$D$7-'Tax Credits'!$E$7*(A102-'Tax Credits'!$B$7)))</f>
        <v>0</v>
      </c>
      <c r="D102" s="10" t="n">
        <f aca="false">IF(A102&lt;='Tax Credits'!$C$11,A102*'Tax Credits'!$E$11,IF(A102&lt;='Tax Credits'!$C$12,'Tax Credits'!$D$12+(A102-'Tax Credits'!$B$12)*'Tax Credits'!$E$12,IF(A102&lt;='Tax Credits'!$C$13,'Tax Credits'!$D$13+(A102-'Tax Credits'!$B$13)*'Tax Credits'!$E$13,MAX(0,'Tax Credits'!$D$14+(A102-'Tax Credits'!$B$14)*'Tax Credits'!$E$14))))</f>
        <v>1622.2392</v>
      </c>
      <c r="E102" s="10" t="n">
        <f aca="false">C102+D102</f>
        <v>1622.2392</v>
      </c>
      <c r="F102" s="10" t="n">
        <f aca="false">MAX(0,B102-E102)</f>
        <v>41769.9141</v>
      </c>
      <c r="G102" s="10" t="n">
        <f aca="false">A102-F102</f>
        <v>66230.0859</v>
      </c>
      <c r="H102" s="11" t="n">
        <f aca="false">IFERROR(F102/A102,0)</f>
        <v>0.386758463888889</v>
      </c>
      <c r="I102" s="10" t="n">
        <f aca="false">A102/12</f>
        <v>9000</v>
      </c>
      <c r="J102" s="10" t="n">
        <f aca="false">G102/12</f>
        <v>5519.173825</v>
      </c>
      <c r="K102" s="10" t="n">
        <f aca="false">I102-J102</f>
        <v>3480.826175</v>
      </c>
    </row>
    <row r="103" customFormat="false" ht="15" hidden="false" customHeight="true" outlineLevel="0" collapsed="false">
      <c r="A103" s="6" t="n">
        <v>109000</v>
      </c>
      <c r="B103" s="10" t="n">
        <f aca="false">IF(A103&lt;='Tax Brackets'!$C$4,A103*'Tax Brackets'!$D$4,IF(A103&lt;='Tax Brackets'!$C$5,'Tax Brackets'!$C$4*'Tax Brackets'!$D$4+(A103-'Tax Brackets'!$C$4)*'Tax Brackets'!$D$5,'Tax Brackets'!$C$4*'Tax Brackets'!$D$4+('Tax Brackets'!$C$5-'Tax Brackets'!$C$4)*'Tax Brackets'!$D$5+(A103-'Tax Brackets'!$C$5)*'Tax Brackets'!$D$6))</f>
        <v>43887.1533</v>
      </c>
      <c r="C103" s="10" t="n">
        <f aca="false">IF(A103&lt;='Tax Credits'!$C$6,'Tax Credits'!$D$6,MAX(0,'Tax Credits'!$D$7-'Tax Credits'!$E$7*(A103-'Tax Credits'!$B$7)))</f>
        <v>0</v>
      </c>
      <c r="D103" s="10" t="n">
        <f aca="false">IF(A103&lt;='Tax Credits'!$C$11,A103*'Tax Credits'!$E$11,IF(A103&lt;='Tax Credits'!$C$12,'Tax Credits'!$D$12+(A103-'Tax Credits'!$B$12)*'Tax Credits'!$E$12,IF(A103&lt;='Tax Credits'!$C$13,'Tax Credits'!$D$13+(A103-'Tax Credits'!$B$13)*'Tax Credits'!$E$13,MAX(0,'Tax Credits'!$D$14+(A103-'Tax Credits'!$B$14)*'Tax Credits'!$E$14))))</f>
        <v>1557.1392</v>
      </c>
      <c r="E103" s="10" t="n">
        <f aca="false">C103+D103</f>
        <v>1557.1392</v>
      </c>
      <c r="F103" s="10" t="n">
        <f aca="false">MAX(0,B103-E103)</f>
        <v>42330.0141</v>
      </c>
      <c r="G103" s="10" t="n">
        <f aca="false">A103-F103</f>
        <v>66669.9859</v>
      </c>
      <c r="H103" s="11" t="n">
        <f aca="false">IFERROR(F103/A103,0)</f>
        <v>0.388348753211009</v>
      </c>
      <c r="I103" s="10" t="n">
        <f aca="false">A103/12</f>
        <v>9083.33333333333</v>
      </c>
      <c r="J103" s="10" t="n">
        <f aca="false">G103/12</f>
        <v>5555.83215833333</v>
      </c>
      <c r="K103" s="10" t="n">
        <f aca="false">I103-J103</f>
        <v>3527.501175</v>
      </c>
    </row>
    <row r="104" customFormat="false" ht="15" hidden="false" customHeight="true" outlineLevel="0" collapsed="false">
      <c r="A104" s="6" t="n">
        <v>110000</v>
      </c>
      <c r="B104" s="10" t="n">
        <f aca="false">IF(A104&lt;='Tax Brackets'!$C$4,A104*'Tax Brackets'!$D$4,IF(A104&lt;='Tax Brackets'!$C$5,'Tax Brackets'!$C$4*'Tax Brackets'!$D$4+(A104-'Tax Brackets'!$C$4)*'Tax Brackets'!$D$5,'Tax Brackets'!$C$4*'Tax Brackets'!$D$4+('Tax Brackets'!$C$5-'Tax Brackets'!$C$4)*'Tax Brackets'!$D$5+(A104-'Tax Brackets'!$C$5)*'Tax Brackets'!$D$6))</f>
        <v>44382.1533</v>
      </c>
      <c r="C104" s="10" t="n">
        <f aca="false">IF(A104&lt;='Tax Credits'!$C$6,'Tax Credits'!$D$6,MAX(0,'Tax Credits'!$D$7-'Tax Credits'!$E$7*(A104-'Tax Credits'!$B$7)))</f>
        <v>0</v>
      </c>
      <c r="D104" s="10" t="n">
        <f aca="false">IF(A104&lt;='Tax Credits'!$C$11,A104*'Tax Credits'!$E$11,IF(A104&lt;='Tax Credits'!$C$12,'Tax Credits'!$D$12+(A104-'Tax Credits'!$B$12)*'Tax Credits'!$E$12,IF(A104&lt;='Tax Credits'!$C$13,'Tax Credits'!$D$13+(A104-'Tax Credits'!$B$13)*'Tax Credits'!$E$13,MAX(0,'Tax Credits'!$D$14+(A104-'Tax Credits'!$B$14)*'Tax Credits'!$E$14))))</f>
        <v>1492.0392</v>
      </c>
      <c r="E104" s="10" t="n">
        <f aca="false">C104+D104</f>
        <v>1492.0392</v>
      </c>
      <c r="F104" s="10" t="n">
        <f aca="false">MAX(0,B104-E104)</f>
        <v>42890.1141</v>
      </c>
      <c r="G104" s="10" t="n">
        <f aca="false">A104-F104</f>
        <v>67109.8859</v>
      </c>
      <c r="H104" s="11" t="n">
        <f aca="false">IFERROR(F104/A104,0)</f>
        <v>0.389910128181818</v>
      </c>
      <c r="I104" s="10" t="n">
        <f aca="false">A104/12</f>
        <v>9166.66666666667</v>
      </c>
      <c r="J104" s="10" t="n">
        <f aca="false">G104/12</f>
        <v>5592.49049166667</v>
      </c>
      <c r="K104" s="10" t="n">
        <f aca="false">I104-J104</f>
        <v>3574.176175</v>
      </c>
    </row>
    <row r="105" customFormat="false" ht="15" hidden="false" customHeight="true" outlineLevel="0" collapsed="false">
      <c r="A105" s="6" t="n">
        <v>111000</v>
      </c>
      <c r="B105" s="10" t="n">
        <f aca="false">IF(A105&lt;='Tax Brackets'!$C$4,A105*'Tax Brackets'!$D$4,IF(A105&lt;='Tax Brackets'!$C$5,'Tax Brackets'!$C$4*'Tax Brackets'!$D$4+(A105-'Tax Brackets'!$C$4)*'Tax Brackets'!$D$5,'Tax Brackets'!$C$4*'Tax Brackets'!$D$4+('Tax Brackets'!$C$5-'Tax Brackets'!$C$4)*'Tax Brackets'!$D$5+(A105-'Tax Brackets'!$C$5)*'Tax Brackets'!$D$6))</f>
        <v>44877.1533</v>
      </c>
      <c r="C105" s="10" t="n">
        <f aca="false">IF(A105&lt;='Tax Credits'!$C$6,'Tax Credits'!$D$6,MAX(0,'Tax Credits'!$D$7-'Tax Credits'!$E$7*(A105-'Tax Credits'!$B$7)))</f>
        <v>0</v>
      </c>
      <c r="D105" s="10" t="n">
        <f aca="false">IF(A105&lt;='Tax Credits'!$C$11,A105*'Tax Credits'!$E$11,IF(A105&lt;='Tax Credits'!$C$12,'Tax Credits'!$D$12+(A105-'Tax Credits'!$B$12)*'Tax Credits'!$E$12,IF(A105&lt;='Tax Credits'!$C$13,'Tax Credits'!$D$13+(A105-'Tax Credits'!$B$13)*'Tax Credits'!$E$13,MAX(0,'Tax Credits'!$D$14+(A105-'Tax Credits'!$B$14)*'Tax Credits'!$E$14))))</f>
        <v>1426.9392</v>
      </c>
      <c r="E105" s="10" t="n">
        <f aca="false">C105+D105</f>
        <v>1426.9392</v>
      </c>
      <c r="F105" s="10" t="n">
        <f aca="false">MAX(0,B105-E105)</f>
        <v>43450.2141</v>
      </c>
      <c r="G105" s="10" t="n">
        <f aca="false">A105-F105</f>
        <v>67549.7859</v>
      </c>
      <c r="H105" s="11" t="n">
        <f aca="false">IFERROR(F105/A105,0)</f>
        <v>0.39144337027027</v>
      </c>
      <c r="I105" s="10" t="n">
        <f aca="false">A105/12</f>
        <v>9250</v>
      </c>
      <c r="J105" s="10" t="n">
        <f aca="false">G105/12</f>
        <v>5629.148825</v>
      </c>
      <c r="K105" s="10" t="n">
        <f aca="false">I105-J105</f>
        <v>3620.851175</v>
      </c>
    </row>
    <row r="106" customFormat="false" ht="15" hidden="false" customHeight="true" outlineLevel="0" collapsed="false">
      <c r="A106" s="6" t="n">
        <v>112000</v>
      </c>
      <c r="B106" s="10" t="n">
        <f aca="false">IF(A106&lt;='Tax Brackets'!$C$4,A106*'Tax Brackets'!$D$4,IF(A106&lt;='Tax Brackets'!$C$5,'Tax Brackets'!$C$4*'Tax Brackets'!$D$4+(A106-'Tax Brackets'!$C$4)*'Tax Brackets'!$D$5,'Tax Brackets'!$C$4*'Tax Brackets'!$D$4+('Tax Brackets'!$C$5-'Tax Brackets'!$C$4)*'Tax Brackets'!$D$5+(A106-'Tax Brackets'!$C$5)*'Tax Brackets'!$D$6))</f>
        <v>45372.1533</v>
      </c>
      <c r="C106" s="10" t="n">
        <f aca="false">IF(A106&lt;='Tax Credits'!$C$6,'Tax Credits'!$D$6,MAX(0,'Tax Credits'!$D$7-'Tax Credits'!$E$7*(A106-'Tax Credits'!$B$7)))</f>
        <v>0</v>
      </c>
      <c r="D106" s="10" t="n">
        <f aca="false">IF(A106&lt;='Tax Credits'!$C$11,A106*'Tax Credits'!$E$11,IF(A106&lt;='Tax Credits'!$C$12,'Tax Credits'!$D$12+(A106-'Tax Credits'!$B$12)*'Tax Credits'!$E$12,IF(A106&lt;='Tax Credits'!$C$13,'Tax Credits'!$D$13+(A106-'Tax Credits'!$B$13)*'Tax Credits'!$E$13,MAX(0,'Tax Credits'!$D$14+(A106-'Tax Credits'!$B$14)*'Tax Credits'!$E$14))))</f>
        <v>1361.8392</v>
      </c>
      <c r="E106" s="10" t="n">
        <f aca="false">C106+D106</f>
        <v>1361.8392</v>
      </c>
      <c r="F106" s="10" t="n">
        <f aca="false">MAX(0,B106-E106)</f>
        <v>44010.3141</v>
      </c>
      <c r="G106" s="10" t="n">
        <f aca="false">A106-F106</f>
        <v>67989.6859</v>
      </c>
      <c r="H106" s="11" t="n">
        <f aca="false">IFERROR(F106/A106,0)</f>
        <v>0.392949233035714</v>
      </c>
      <c r="I106" s="10" t="n">
        <f aca="false">A106/12</f>
        <v>9333.33333333333</v>
      </c>
      <c r="J106" s="10" t="n">
        <f aca="false">G106/12</f>
        <v>5665.80715833333</v>
      </c>
      <c r="K106" s="10" t="n">
        <f aca="false">I106-J106</f>
        <v>3667.526175</v>
      </c>
    </row>
    <row r="107" customFormat="false" ht="15" hidden="false" customHeight="true" outlineLevel="0" collapsed="false">
      <c r="A107" s="6" t="n">
        <v>113000</v>
      </c>
      <c r="B107" s="10" t="n">
        <f aca="false">IF(A107&lt;='Tax Brackets'!$C$4,A107*'Tax Brackets'!$D$4,IF(A107&lt;='Tax Brackets'!$C$5,'Tax Brackets'!$C$4*'Tax Brackets'!$D$4+(A107-'Tax Brackets'!$C$4)*'Tax Brackets'!$D$5,'Tax Brackets'!$C$4*'Tax Brackets'!$D$4+('Tax Brackets'!$C$5-'Tax Brackets'!$C$4)*'Tax Brackets'!$D$5+(A107-'Tax Brackets'!$C$5)*'Tax Brackets'!$D$6))</f>
        <v>45867.1533</v>
      </c>
      <c r="C107" s="10" t="n">
        <f aca="false">IF(A107&lt;='Tax Credits'!$C$6,'Tax Credits'!$D$6,MAX(0,'Tax Credits'!$D$7-'Tax Credits'!$E$7*(A107-'Tax Credits'!$B$7)))</f>
        <v>0</v>
      </c>
      <c r="D107" s="10" t="n">
        <f aca="false">IF(A107&lt;='Tax Credits'!$C$11,A107*'Tax Credits'!$E$11,IF(A107&lt;='Tax Credits'!$C$12,'Tax Credits'!$D$12+(A107-'Tax Credits'!$B$12)*'Tax Credits'!$E$12,IF(A107&lt;='Tax Credits'!$C$13,'Tax Credits'!$D$13+(A107-'Tax Credits'!$B$13)*'Tax Credits'!$E$13,MAX(0,'Tax Credits'!$D$14+(A107-'Tax Credits'!$B$14)*'Tax Credits'!$E$14))))</f>
        <v>1296.7392</v>
      </c>
      <c r="E107" s="10" t="n">
        <f aca="false">C107+D107</f>
        <v>1296.7392</v>
      </c>
      <c r="F107" s="10" t="n">
        <f aca="false">MAX(0,B107-E107)</f>
        <v>44570.4141</v>
      </c>
      <c r="G107" s="10" t="n">
        <f aca="false">A107-F107</f>
        <v>68429.5859</v>
      </c>
      <c r="H107" s="11" t="n">
        <f aca="false">IFERROR(F107/A107,0)</f>
        <v>0.394428443362832</v>
      </c>
      <c r="I107" s="10" t="n">
        <f aca="false">A107/12</f>
        <v>9416.66666666667</v>
      </c>
      <c r="J107" s="10" t="n">
        <f aca="false">G107/12</f>
        <v>5702.46549166667</v>
      </c>
      <c r="K107" s="10" t="n">
        <f aca="false">I107-J107</f>
        <v>3714.201175</v>
      </c>
    </row>
    <row r="108" customFormat="false" ht="15" hidden="false" customHeight="true" outlineLevel="0" collapsed="false">
      <c r="A108" s="6" t="n">
        <v>114000</v>
      </c>
      <c r="B108" s="10" t="n">
        <f aca="false">IF(A108&lt;='Tax Brackets'!$C$4,A108*'Tax Brackets'!$D$4,IF(A108&lt;='Tax Brackets'!$C$5,'Tax Brackets'!$C$4*'Tax Brackets'!$D$4+(A108-'Tax Brackets'!$C$4)*'Tax Brackets'!$D$5,'Tax Brackets'!$C$4*'Tax Brackets'!$D$4+('Tax Brackets'!$C$5-'Tax Brackets'!$C$4)*'Tax Brackets'!$D$5+(A108-'Tax Brackets'!$C$5)*'Tax Brackets'!$D$6))</f>
        <v>46362.1533</v>
      </c>
      <c r="C108" s="10" t="n">
        <f aca="false">IF(A108&lt;='Tax Credits'!$C$6,'Tax Credits'!$D$6,MAX(0,'Tax Credits'!$D$7-'Tax Credits'!$E$7*(A108-'Tax Credits'!$B$7)))</f>
        <v>0</v>
      </c>
      <c r="D108" s="10" t="n">
        <f aca="false">IF(A108&lt;='Tax Credits'!$C$11,A108*'Tax Credits'!$E$11,IF(A108&lt;='Tax Credits'!$C$12,'Tax Credits'!$D$12+(A108-'Tax Credits'!$B$12)*'Tax Credits'!$E$12,IF(A108&lt;='Tax Credits'!$C$13,'Tax Credits'!$D$13+(A108-'Tax Credits'!$B$13)*'Tax Credits'!$E$13,MAX(0,'Tax Credits'!$D$14+(A108-'Tax Credits'!$B$14)*'Tax Credits'!$E$14))))</f>
        <v>1231.6392</v>
      </c>
      <c r="E108" s="10" t="n">
        <f aca="false">C108+D108</f>
        <v>1231.6392</v>
      </c>
      <c r="F108" s="10" t="n">
        <f aca="false">MAX(0,B108-E108)</f>
        <v>45130.5141</v>
      </c>
      <c r="G108" s="10" t="n">
        <f aca="false">A108-F108</f>
        <v>68869.4859</v>
      </c>
      <c r="H108" s="11" t="n">
        <f aca="false">IFERROR(F108/A108,0)</f>
        <v>0.395881702631579</v>
      </c>
      <c r="I108" s="10" t="n">
        <f aca="false">A108/12</f>
        <v>9500</v>
      </c>
      <c r="J108" s="10" t="n">
        <f aca="false">G108/12</f>
        <v>5739.123825</v>
      </c>
      <c r="K108" s="10" t="n">
        <f aca="false">I108-J108</f>
        <v>3760.876175</v>
      </c>
    </row>
    <row r="109" customFormat="false" ht="15" hidden="false" customHeight="true" outlineLevel="0" collapsed="false">
      <c r="A109" s="6" t="n">
        <v>115000</v>
      </c>
      <c r="B109" s="10" t="n">
        <f aca="false">IF(A109&lt;='Tax Brackets'!$C$4,A109*'Tax Brackets'!$D$4,IF(A109&lt;='Tax Brackets'!$C$5,'Tax Brackets'!$C$4*'Tax Brackets'!$D$4+(A109-'Tax Brackets'!$C$4)*'Tax Brackets'!$D$5,'Tax Brackets'!$C$4*'Tax Brackets'!$D$4+('Tax Brackets'!$C$5-'Tax Brackets'!$C$4)*'Tax Brackets'!$D$5+(A109-'Tax Brackets'!$C$5)*'Tax Brackets'!$D$6))</f>
        <v>46857.1533</v>
      </c>
      <c r="C109" s="10" t="n">
        <f aca="false">IF(A109&lt;='Tax Credits'!$C$6,'Tax Credits'!$D$6,MAX(0,'Tax Credits'!$D$7-'Tax Credits'!$E$7*(A109-'Tax Credits'!$B$7)))</f>
        <v>0</v>
      </c>
      <c r="D109" s="10" t="n">
        <f aca="false">IF(A109&lt;='Tax Credits'!$C$11,A109*'Tax Credits'!$E$11,IF(A109&lt;='Tax Credits'!$C$12,'Tax Credits'!$D$12+(A109-'Tax Credits'!$B$12)*'Tax Credits'!$E$12,IF(A109&lt;='Tax Credits'!$C$13,'Tax Credits'!$D$13+(A109-'Tax Credits'!$B$13)*'Tax Credits'!$E$13,MAX(0,'Tax Credits'!$D$14+(A109-'Tax Credits'!$B$14)*'Tax Credits'!$E$14))))</f>
        <v>1166.5392</v>
      </c>
      <c r="E109" s="10" t="n">
        <f aca="false">C109+D109</f>
        <v>1166.5392</v>
      </c>
      <c r="F109" s="10" t="n">
        <f aca="false">MAX(0,B109-E109)</f>
        <v>45690.6141</v>
      </c>
      <c r="G109" s="10" t="n">
        <f aca="false">A109-F109</f>
        <v>69309.3859</v>
      </c>
      <c r="H109" s="11" t="n">
        <f aca="false">IFERROR(F109/A109,0)</f>
        <v>0.397309687826087</v>
      </c>
      <c r="I109" s="10" t="n">
        <f aca="false">A109/12</f>
        <v>9583.33333333333</v>
      </c>
      <c r="J109" s="10" t="n">
        <f aca="false">G109/12</f>
        <v>5775.78215833333</v>
      </c>
      <c r="K109" s="10" t="n">
        <f aca="false">I109-J109</f>
        <v>3807.551175</v>
      </c>
    </row>
    <row r="110" customFormat="false" ht="15" hidden="false" customHeight="true" outlineLevel="0" collapsed="false">
      <c r="A110" s="6" t="n">
        <v>116000</v>
      </c>
      <c r="B110" s="10" t="n">
        <f aca="false">IF(A110&lt;='Tax Brackets'!$C$4,A110*'Tax Brackets'!$D$4,IF(A110&lt;='Tax Brackets'!$C$5,'Tax Brackets'!$C$4*'Tax Brackets'!$D$4+(A110-'Tax Brackets'!$C$4)*'Tax Brackets'!$D$5,'Tax Brackets'!$C$4*'Tax Brackets'!$D$4+('Tax Brackets'!$C$5-'Tax Brackets'!$C$4)*'Tax Brackets'!$D$5+(A110-'Tax Brackets'!$C$5)*'Tax Brackets'!$D$6))</f>
        <v>47352.1533</v>
      </c>
      <c r="C110" s="10" t="n">
        <f aca="false">IF(A110&lt;='Tax Credits'!$C$6,'Tax Credits'!$D$6,MAX(0,'Tax Credits'!$D$7-'Tax Credits'!$E$7*(A110-'Tax Credits'!$B$7)))</f>
        <v>0</v>
      </c>
      <c r="D110" s="10" t="n">
        <f aca="false">IF(A110&lt;='Tax Credits'!$C$11,A110*'Tax Credits'!$E$11,IF(A110&lt;='Tax Credits'!$C$12,'Tax Credits'!$D$12+(A110-'Tax Credits'!$B$12)*'Tax Credits'!$E$12,IF(A110&lt;='Tax Credits'!$C$13,'Tax Credits'!$D$13+(A110-'Tax Credits'!$B$13)*'Tax Credits'!$E$13,MAX(0,'Tax Credits'!$D$14+(A110-'Tax Credits'!$B$14)*'Tax Credits'!$E$14))))</f>
        <v>1101.4392</v>
      </c>
      <c r="E110" s="10" t="n">
        <f aca="false">C110+D110</f>
        <v>1101.4392</v>
      </c>
      <c r="F110" s="10" t="n">
        <f aca="false">MAX(0,B110-E110)</f>
        <v>46250.7141</v>
      </c>
      <c r="G110" s="10" t="n">
        <f aca="false">A110-F110</f>
        <v>69749.2859</v>
      </c>
      <c r="H110" s="11" t="n">
        <f aca="false">IFERROR(F110/A110,0)</f>
        <v>0.398713052586207</v>
      </c>
      <c r="I110" s="10" t="n">
        <f aca="false">A110/12</f>
        <v>9666.66666666667</v>
      </c>
      <c r="J110" s="10" t="n">
        <f aca="false">G110/12</f>
        <v>5812.44049166667</v>
      </c>
      <c r="K110" s="10" t="n">
        <f aca="false">I110-J110</f>
        <v>3854.226175</v>
      </c>
    </row>
    <row r="111" customFormat="false" ht="15" hidden="false" customHeight="true" outlineLevel="0" collapsed="false">
      <c r="A111" s="6" t="n">
        <v>117000</v>
      </c>
      <c r="B111" s="10" t="n">
        <f aca="false">IF(A111&lt;='Tax Brackets'!$C$4,A111*'Tax Brackets'!$D$4,IF(A111&lt;='Tax Brackets'!$C$5,'Tax Brackets'!$C$4*'Tax Brackets'!$D$4+(A111-'Tax Brackets'!$C$4)*'Tax Brackets'!$D$5,'Tax Brackets'!$C$4*'Tax Brackets'!$D$4+('Tax Brackets'!$C$5-'Tax Brackets'!$C$4)*'Tax Brackets'!$D$5+(A111-'Tax Brackets'!$C$5)*'Tax Brackets'!$D$6))</f>
        <v>47847.1533</v>
      </c>
      <c r="C111" s="10" t="n">
        <f aca="false">IF(A111&lt;='Tax Credits'!$C$6,'Tax Credits'!$D$6,MAX(0,'Tax Credits'!$D$7-'Tax Credits'!$E$7*(A111-'Tax Credits'!$B$7)))</f>
        <v>0</v>
      </c>
      <c r="D111" s="10" t="n">
        <f aca="false">IF(A111&lt;='Tax Credits'!$C$11,A111*'Tax Credits'!$E$11,IF(A111&lt;='Tax Credits'!$C$12,'Tax Credits'!$D$12+(A111-'Tax Credits'!$B$12)*'Tax Credits'!$E$12,IF(A111&lt;='Tax Credits'!$C$13,'Tax Credits'!$D$13+(A111-'Tax Credits'!$B$13)*'Tax Credits'!$E$13,MAX(0,'Tax Credits'!$D$14+(A111-'Tax Credits'!$B$14)*'Tax Credits'!$E$14))))</f>
        <v>1036.3392</v>
      </c>
      <c r="E111" s="10" t="n">
        <f aca="false">C111+D111</f>
        <v>1036.3392</v>
      </c>
      <c r="F111" s="10" t="n">
        <f aca="false">MAX(0,B111-E111)</f>
        <v>46810.8141</v>
      </c>
      <c r="G111" s="10" t="n">
        <f aca="false">A111-F111</f>
        <v>70189.1859</v>
      </c>
      <c r="H111" s="11" t="n">
        <f aca="false">IFERROR(F111/A111,0)</f>
        <v>0.400092428205128</v>
      </c>
      <c r="I111" s="10" t="n">
        <f aca="false">A111/12</f>
        <v>9750</v>
      </c>
      <c r="J111" s="10" t="n">
        <f aca="false">G111/12</f>
        <v>5849.098825</v>
      </c>
      <c r="K111" s="10" t="n">
        <f aca="false">I111-J111</f>
        <v>3900.901175</v>
      </c>
    </row>
    <row r="112" customFormat="false" ht="15" hidden="false" customHeight="true" outlineLevel="0" collapsed="false">
      <c r="A112" s="6" t="n">
        <v>118000</v>
      </c>
      <c r="B112" s="10" t="n">
        <f aca="false">IF(A112&lt;='Tax Brackets'!$C$4,A112*'Tax Brackets'!$D$4,IF(A112&lt;='Tax Brackets'!$C$5,'Tax Brackets'!$C$4*'Tax Brackets'!$D$4+(A112-'Tax Brackets'!$C$4)*'Tax Brackets'!$D$5,'Tax Brackets'!$C$4*'Tax Brackets'!$D$4+('Tax Brackets'!$C$5-'Tax Brackets'!$C$4)*'Tax Brackets'!$D$5+(A112-'Tax Brackets'!$C$5)*'Tax Brackets'!$D$6))</f>
        <v>48342.1533</v>
      </c>
      <c r="C112" s="10" t="n">
        <f aca="false">IF(A112&lt;='Tax Credits'!$C$6,'Tax Credits'!$D$6,MAX(0,'Tax Credits'!$D$7-'Tax Credits'!$E$7*(A112-'Tax Credits'!$B$7)))</f>
        <v>0</v>
      </c>
      <c r="D112" s="10" t="n">
        <f aca="false">IF(A112&lt;='Tax Credits'!$C$11,A112*'Tax Credits'!$E$11,IF(A112&lt;='Tax Credits'!$C$12,'Tax Credits'!$D$12+(A112-'Tax Credits'!$B$12)*'Tax Credits'!$E$12,IF(A112&lt;='Tax Credits'!$C$13,'Tax Credits'!$D$13+(A112-'Tax Credits'!$B$13)*'Tax Credits'!$E$13,MAX(0,'Tax Credits'!$D$14+(A112-'Tax Credits'!$B$14)*'Tax Credits'!$E$14))))</f>
        <v>971.2392</v>
      </c>
      <c r="E112" s="10" t="n">
        <f aca="false">C112+D112</f>
        <v>971.2392</v>
      </c>
      <c r="F112" s="10" t="n">
        <f aca="false">MAX(0,B112-E112)</f>
        <v>47370.9141</v>
      </c>
      <c r="G112" s="10" t="n">
        <f aca="false">A112-F112</f>
        <v>70629.0859</v>
      </c>
      <c r="H112" s="11" t="n">
        <f aca="false">IFERROR(F112/A112,0)</f>
        <v>0.401448424576271</v>
      </c>
      <c r="I112" s="10" t="n">
        <f aca="false">A112/12</f>
        <v>9833.33333333333</v>
      </c>
      <c r="J112" s="10" t="n">
        <f aca="false">G112/12</f>
        <v>5885.75715833333</v>
      </c>
      <c r="K112" s="10" t="n">
        <f aca="false">I112-J112</f>
        <v>3947.576175</v>
      </c>
    </row>
    <row r="113" customFormat="false" ht="15" hidden="false" customHeight="true" outlineLevel="0" collapsed="false">
      <c r="A113" s="6" t="n">
        <v>119000</v>
      </c>
      <c r="B113" s="10" t="n">
        <f aca="false">IF(A113&lt;='Tax Brackets'!$C$4,A113*'Tax Brackets'!$D$4,IF(A113&lt;='Tax Brackets'!$C$5,'Tax Brackets'!$C$4*'Tax Brackets'!$D$4+(A113-'Tax Brackets'!$C$4)*'Tax Brackets'!$D$5,'Tax Brackets'!$C$4*'Tax Brackets'!$D$4+('Tax Brackets'!$C$5-'Tax Brackets'!$C$4)*'Tax Brackets'!$D$5+(A113-'Tax Brackets'!$C$5)*'Tax Brackets'!$D$6))</f>
        <v>48837.1533</v>
      </c>
      <c r="C113" s="10" t="n">
        <f aca="false">IF(A113&lt;='Tax Credits'!$C$6,'Tax Credits'!$D$6,MAX(0,'Tax Credits'!$D$7-'Tax Credits'!$E$7*(A113-'Tax Credits'!$B$7)))</f>
        <v>0</v>
      </c>
      <c r="D113" s="10" t="n">
        <f aca="false">IF(A113&lt;='Tax Credits'!$C$11,A113*'Tax Credits'!$E$11,IF(A113&lt;='Tax Credits'!$C$12,'Tax Credits'!$D$12+(A113-'Tax Credits'!$B$12)*'Tax Credits'!$E$12,IF(A113&lt;='Tax Credits'!$C$13,'Tax Credits'!$D$13+(A113-'Tax Credits'!$B$13)*'Tax Credits'!$E$13,MAX(0,'Tax Credits'!$D$14+(A113-'Tax Credits'!$B$14)*'Tax Credits'!$E$14))))</f>
        <v>906.1392</v>
      </c>
      <c r="E113" s="10" t="n">
        <f aca="false">C113+D113</f>
        <v>906.1392</v>
      </c>
      <c r="F113" s="10" t="n">
        <f aca="false">MAX(0,B113-E113)</f>
        <v>47931.0141</v>
      </c>
      <c r="G113" s="10" t="n">
        <f aca="false">A113-F113</f>
        <v>71068.9859</v>
      </c>
      <c r="H113" s="11" t="n">
        <f aca="false">IFERROR(F113/A113,0)</f>
        <v>0.402781631092437</v>
      </c>
      <c r="I113" s="10" t="n">
        <f aca="false">A113/12</f>
        <v>9916.66666666667</v>
      </c>
      <c r="J113" s="10" t="n">
        <f aca="false">G113/12</f>
        <v>5922.41549166667</v>
      </c>
      <c r="K113" s="10" t="n">
        <f aca="false">I113-J113</f>
        <v>3994.251175</v>
      </c>
    </row>
    <row r="114" customFormat="false" ht="15" hidden="false" customHeight="true" outlineLevel="0" collapsed="false">
      <c r="A114" s="6" t="n">
        <v>120000</v>
      </c>
      <c r="B114" s="10" t="n">
        <f aca="false">IF(A114&lt;='Tax Brackets'!$C$4,A114*'Tax Brackets'!$D$4,IF(A114&lt;='Tax Brackets'!$C$5,'Tax Brackets'!$C$4*'Tax Brackets'!$D$4+(A114-'Tax Brackets'!$C$4)*'Tax Brackets'!$D$5,'Tax Brackets'!$C$4*'Tax Brackets'!$D$4+('Tax Brackets'!$C$5-'Tax Brackets'!$C$4)*'Tax Brackets'!$D$5+(A114-'Tax Brackets'!$C$5)*'Tax Brackets'!$D$6))</f>
        <v>49332.1533</v>
      </c>
      <c r="C114" s="10" t="n">
        <f aca="false">IF(A114&lt;='Tax Credits'!$C$6,'Tax Credits'!$D$6,MAX(0,'Tax Credits'!$D$7-'Tax Credits'!$E$7*(A114-'Tax Credits'!$B$7)))</f>
        <v>0</v>
      </c>
      <c r="D114" s="10" t="n">
        <f aca="false">IF(A114&lt;='Tax Credits'!$C$11,A114*'Tax Credits'!$E$11,IF(A114&lt;='Tax Credits'!$C$12,'Tax Credits'!$D$12+(A114-'Tax Credits'!$B$12)*'Tax Credits'!$E$12,IF(A114&lt;='Tax Credits'!$C$13,'Tax Credits'!$D$13+(A114-'Tax Credits'!$B$13)*'Tax Credits'!$E$13,MAX(0,'Tax Credits'!$D$14+(A114-'Tax Credits'!$B$14)*'Tax Credits'!$E$14))))</f>
        <v>841.039199999999</v>
      </c>
      <c r="E114" s="10" t="n">
        <f aca="false">C114+D114</f>
        <v>841.039199999999</v>
      </c>
      <c r="F114" s="10" t="n">
        <f aca="false">MAX(0,B114-E114)</f>
        <v>48491.1141</v>
      </c>
      <c r="G114" s="10" t="n">
        <f aca="false">A114-F114</f>
        <v>71508.8859</v>
      </c>
      <c r="H114" s="11" t="n">
        <f aca="false">IFERROR(F114/A114,0)</f>
        <v>0.4040926175</v>
      </c>
      <c r="I114" s="10" t="n">
        <f aca="false">A114/12</f>
        <v>10000</v>
      </c>
      <c r="J114" s="10" t="n">
        <f aca="false">G114/12</f>
        <v>5959.073825</v>
      </c>
      <c r="K114" s="10" t="n">
        <f aca="false">I114-J114</f>
        <v>4040.926175</v>
      </c>
    </row>
    <row r="115" customFormat="false" ht="15" hidden="false" customHeight="true" outlineLevel="0" collapsed="false">
      <c r="A115" s="6" t="n">
        <v>121000</v>
      </c>
      <c r="B115" s="10" t="n">
        <f aca="false">IF(A115&lt;='Tax Brackets'!$C$4,A115*'Tax Brackets'!$D$4,IF(A115&lt;='Tax Brackets'!$C$5,'Tax Brackets'!$C$4*'Tax Brackets'!$D$4+(A115-'Tax Brackets'!$C$4)*'Tax Brackets'!$D$5,'Tax Brackets'!$C$4*'Tax Brackets'!$D$4+('Tax Brackets'!$C$5-'Tax Brackets'!$C$4)*'Tax Brackets'!$D$5+(A115-'Tax Brackets'!$C$5)*'Tax Brackets'!$D$6))</f>
        <v>49827.1533</v>
      </c>
      <c r="C115" s="10" t="n">
        <f aca="false">IF(A115&lt;='Tax Credits'!$C$6,'Tax Credits'!$D$6,MAX(0,'Tax Credits'!$D$7-'Tax Credits'!$E$7*(A115-'Tax Credits'!$B$7)))</f>
        <v>0</v>
      </c>
      <c r="D115" s="10" t="n">
        <f aca="false">IF(A115&lt;='Tax Credits'!$C$11,A115*'Tax Credits'!$E$11,IF(A115&lt;='Tax Credits'!$C$12,'Tax Credits'!$D$12+(A115-'Tax Credits'!$B$12)*'Tax Credits'!$E$12,IF(A115&lt;='Tax Credits'!$C$13,'Tax Credits'!$D$13+(A115-'Tax Credits'!$B$13)*'Tax Credits'!$E$13,MAX(0,'Tax Credits'!$D$14+(A115-'Tax Credits'!$B$14)*'Tax Credits'!$E$14))))</f>
        <v>775.9392</v>
      </c>
      <c r="E115" s="10" t="n">
        <f aca="false">C115+D115</f>
        <v>775.9392</v>
      </c>
      <c r="F115" s="10" t="n">
        <f aca="false">MAX(0,B115-E115)</f>
        <v>49051.2141</v>
      </c>
      <c r="G115" s="10" t="n">
        <f aca="false">A115-F115</f>
        <v>71948.7859</v>
      </c>
      <c r="H115" s="11" t="n">
        <f aca="false">IFERROR(F115/A115,0)</f>
        <v>0.405381934710744</v>
      </c>
      <c r="I115" s="10" t="n">
        <f aca="false">A115/12</f>
        <v>10083.3333333333</v>
      </c>
      <c r="J115" s="10" t="n">
        <f aca="false">G115/12</f>
        <v>5995.73215833333</v>
      </c>
      <c r="K115" s="10" t="n">
        <f aca="false">I115-J115</f>
        <v>4087.601175</v>
      </c>
    </row>
    <row r="116" customFormat="false" ht="15" hidden="false" customHeight="true" outlineLevel="0" collapsed="false">
      <c r="A116" s="6" t="n">
        <v>122000</v>
      </c>
      <c r="B116" s="10" t="n">
        <f aca="false">IF(A116&lt;='Tax Brackets'!$C$4,A116*'Tax Brackets'!$D$4,IF(A116&lt;='Tax Brackets'!$C$5,'Tax Brackets'!$C$4*'Tax Brackets'!$D$4+(A116-'Tax Brackets'!$C$4)*'Tax Brackets'!$D$5,'Tax Brackets'!$C$4*'Tax Brackets'!$D$4+('Tax Brackets'!$C$5-'Tax Brackets'!$C$4)*'Tax Brackets'!$D$5+(A116-'Tax Brackets'!$C$5)*'Tax Brackets'!$D$6))</f>
        <v>50322.1533</v>
      </c>
      <c r="C116" s="10" t="n">
        <f aca="false">IF(A116&lt;='Tax Credits'!$C$6,'Tax Credits'!$D$6,MAX(0,'Tax Credits'!$D$7-'Tax Credits'!$E$7*(A116-'Tax Credits'!$B$7)))</f>
        <v>0</v>
      </c>
      <c r="D116" s="10" t="n">
        <f aca="false">IF(A116&lt;='Tax Credits'!$C$11,A116*'Tax Credits'!$E$11,IF(A116&lt;='Tax Credits'!$C$12,'Tax Credits'!$D$12+(A116-'Tax Credits'!$B$12)*'Tax Credits'!$E$12,IF(A116&lt;='Tax Credits'!$C$13,'Tax Credits'!$D$13+(A116-'Tax Credits'!$B$13)*'Tax Credits'!$E$13,MAX(0,'Tax Credits'!$D$14+(A116-'Tax Credits'!$B$14)*'Tax Credits'!$E$14))))</f>
        <v>710.839199999999</v>
      </c>
      <c r="E116" s="10" t="n">
        <f aca="false">C116+D116</f>
        <v>710.839199999999</v>
      </c>
      <c r="F116" s="10" t="n">
        <f aca="false">MAX(0,B116-E116)</f>
        <v>49611.3141</v>
      </c>
      <c r="G116" s="10" t="n">
        <f aca="false">A116-F116</f>
        <v>72388.6859</v>
      </c>
      <c r="H116" s="11" t="n">
        <f aca="false">IFERROR(F116/A116,0)</f>
        <v>0.406650115573771</v>
      </c>
      <c r="I116" s="10" t="n">
        <f aca="false">A116/12</f>
        <v>10166.6666666667</v>
      </c>
      <c r="J116" s="10" t="n">
        <f aca="false">G116/12</f>
        <v>6032.39049166667</v>
      </c>
      <c r="K116" s="10" t="n">
        <f aca="false">I116-J116</f>
        <v>4134.276175</v>
      </c>
    </row>
    <row r="117" customFormat="false" ht="15" hidden="false" customHeight="true" outlineLevel="0" collapsed="false">
      <c r="A117" s="6" t="n">
        <v>123000</v>
      </c>
      <c r="B117" s="10" t="n">
        <f aca="false">IF(A117&lt;='Tax Brackets'!$C$4,A117*'Tax Brackets'!$D$4,IF(A117&lt;='Tax Brackets'!$C$5,'Tax Brackets'!$C$4*'Tax Brackets'!$D$4+(A117-'Tax Brackets'!$C$4)*'Tax Brackets'!$D$5,'Tax Brackets'!$C$4*'Tax Brackets'!$D$4+('Tax Brackets'!$C$5-'Tax Brackets'!$C$4)*'Tax Brackets'!$D$5+(A117-'Tax Brackets'!$C$5)*'Tax Brackets'!$D$6))</f>
        <v>50817.1533</v>
      </c>
      <c r="C117" s="10" t="n">
        <f aca="false">IF(A117&lt;='Tax Credits'!$C$6,'Tax Credits'!$D$6,MAX(0,'Tax Credits'!$D$7-'Tax Credits'!$E$7*(A117-'Tax Credits'!$B$7)))</f>
        <v>0</v>
      </c>
      <c r="D117" s="10" t="n">
        <f aca="false">IF(A117&lt;='Tax Credits'!$C$11,A117*'Tax Credits'!$E$11,IF(A117&lt;='Tax Credits'!$C$12,'Tax Credits'!$D$12+(A117-'Tax Credits'!$B$12)*'Tax Credits'!$E$12,IF(A117&lt;='Tax Credits'!$C$13,'Tax Credits'!$D$13+(A117-'Tax Credits'!$B$13)*'Tax Credits'!$E$13,MAX(0,'Tax Credits'!$D$14+(A117-'Tax Credits'!$B$14)*'Tax Credits'!$E$14))))</f>
        <v>645.7392</v>
      </c>
      <c r="E117" s="10" t="n">
        <f aca="false">C117+D117</f>
        <v>645.7392</v>
      </c>
      <c r="F117" s="10" t="n">
        <f aca="false">MAX(0,B117-E117)</f>
        <v>50171.4141</v>
      </c>
      <c r="G117" s="10" t="n">
        <f aca="false">A117-F117</f>
        <v>72828.5859</v>
      </c>
      <c r="H117" s="11" t="n">
        <f aca="false">IFERROR(F117/A117,0)</f>
        <v>0.407897675609756</v>
      </c>
      <c r="I117" s="10" t="n">
        <f aca="false">A117/12</f>
        <v>10250</v>
      </c>
      <c r="J117" s="10" t="n">
        <f aca="false">G117/12</f>
        <v>6069.048825</v>
      </c>
      <c r="K117" s="10" t="n">
        <f aca="false">I117-J117</f>
        <v>4180.951175</v>
      </c>
    </row>
    <row r="118" customFormat="false" ht="15" hidden="false" customHeight="true" outlineLevel="0" collapsed="false">
      <c r="A118" s="6" t="n">
        <v>124000</v>
      </c>
      <c r="B118" s="10" t="n">
        <f aca="false">IF(A118&lt;='Tax Brackets'!$C$4,A118*'Tax Brackets'!$D$4,IF(A118&lt;='Tax Brackets'!$C$5,'Tax Brackets'!$C$4*'Tax Brackets'!$D$4+(A118-'Tax Brackets'!$C$4)*'Tax Brackets'!$D$5,'Tax Brackets'!$C$4*'Tax Brackets'!$D$4+('Tax Brackets'!$C$5-'Tax Brackets'!$C$4)*'Tax Brackets'!$D$5+(A118-'Tax Brackets'!$C$5)*'Tax Brackets'!$D$6))</f>
        <v>51312.1533</v>
      </c>
      <c r="C118" s="10" t="n">
        <f aca="false">IF(A118&lt;='Tax Credits'!$C$6,'Tax Credits'!$D$6,MAX(0,'Tax Credits'!$D$7-'Tax Credits'!$E$7*(A118-'Tax Credits'!$B$7)))</f>
        <v>0</v>
      </c>
      <c r="D118" s="10" t="n">
        <f aca="false">IF(A118&lt;='Tax Credits'!$C$11,A118*'Tax Credits'!$E$11,IF(A118&lt;='Tax Credits'!$C$12,'Tax Credits'!$D$12+(A118-'Tax Credits'!$B$12)*'Tax Credits'!$E$12,IF(A118&lt;='Tax Credits'!$C$13,'Tax Credits'!$D$13+(A118-'Tax Credits'!$B$13)*'Tax Credits'!$E$13,MAX(0,'Tax Credits'!$D$14+(A118-'Tax Credits'!$B$14)*'Tax Credits'!$E$14))))</f>
        <v>580.6392</v>
      </c>
      <c r="E118" s="10" t="n">
        <f aca="false">C118+D118</f>
        <v>580.6392</v>
      </c>
      <c r="F118" s="10" t="n">
        <f aca="false">MAX(0,B118-E118)</f>
        <v>50731.5141</v>
      </c>
      <c r="G118" s="10" t="n">
        <f aca="false">A118-F118</f>
        <v>73268.4859</v>
      </c>
      <c r="H118" s="11" t="n">
        <f aca="false">IFERROR(F118/A118,0)</f>
        <v>0.409125113709677</v>
      </c>
      <c r="I118" s="10" t="n">
        <f aca="false">A118/12</f>
        <v>10333.3333333333</v>
      </c>
      <c r="J118" s="10" t="n">
        <f aca="false">G118/12</f>
        <v>6105.70715833333</v>
      </c>
      <c r="K118" s="10" t="n">
        <f aca="false">I118-J118</f>
        <v>4227.626175</v>
      </c>
    </row>
    <row r="119" customFormat="false" ht="15" hidden="false" customHeight="true" outlineLevel="0" collapsed="false">
      <c r="A119" s="6" t="n">
        <v>125000</v>
      </c>
      <c r="B119" s="10" t="n">
        <f aca="false">IF(A119&lt;='Tax Brackets'!$C$4,A119*'Tax Brackets'!$D$4,IF(A119&lt;='Tax Brackets'!$C$5,'Tax Brackets'!$C$4*'Tax Brackets'!$D$4+(A119-'Tax Brackets'!$C$4)*'Tax Brackets'!$D$5,'Tax Brackets'!$C$4*'Tax Brackets'!$D$4+('Tax Brackets'!$C$5-'Tax Brackets'!$C$4)*'Tax Brackets'!$D$5+(A119-'Tax Brackets'!$C$5)*'Tax Brackets'!$D$6))</f>
        <v>51807.1533</v>
      </c>
      <c r="C119" s="10" t="n">
        <f aca="false">IF(A119&lt;='Tax Credits'!$C$6,'Tax Credits'!$D$6,MAX(0,'Tax Credits'!$D$7-'Tax Credits'!$E$7*(A119-'Tax Credits'!$B$7)))</f>
        <v>0</v>
      </c>
      <c r="D119" s="10" t="n">
        <f aca="false">IF(A119&lt;='Tax Credits'!$C$11,A119*'Tax Credits'!$E$11,IF(A119&lt;='Tax Credits'!$C$12,'Tax Credits'!$D$12+(A119-'Tax Credits'!$B$12)*'Tax Credits'!$E$12,IF(A119&lt;='Tax Credits'!$C$13,'Tax Credits'!$D$13+(A119-'Tax Credits'!$B$13)*'Tax Credits'!$E$13,MAX(0,'Tax Credits'!$D$14+(A119-'Tax Credits'!$B$14)*'Tax Credits'!$E$14))))</f>
        <v>515.539199999999</v>
      </c>
      <c r="E119" s="10" t="n">
        <f aca="false">C119+D119</f>
        <v>515.539199999999</v>
      </c>
      <c r="F119" s="10" t="n">
        <f aca="false">MAX(0,B119-E119)</f>
        <v>51291.6141</v>
      </c>
      <c r="G119" s="10" t="n">
        <f aca="false">A119-F119</f>
        <v>73708.3859</v>
      </c>
      <c r="H119" s="11" t="n">
        <f aca="false">IFERROR(F119/A119,0)</f>
        <v>0.4103329128</v>
      </c>
      <c r="I119" s="10" t="n">
        <f aca="false">A119/12</f>
        <v>10416.6666666667</v>
      </c>
      <c r="J119" s="10" t="n">
        <f aca="false">G119/12</f>
        <v>6142.36549166667</v>
      </c>
      <c r="K119" s="10" t="n">
        <f aca="false">I119-J119</f>
        <v>4274.301175</v>
      </c>
    </row>
    <row r="120" customFormat="false" ht="15" hidden="false" customHeight="true" outlineLevel="0" collapsed="false">
      <c r="A120" s="6" t="n">
        <v>126000</v>
      </c>
      <c r="B120" s="10" t="n">
        <f aca="false">IF(A120&lt;='Tax Brackets'!$C$4,A120*'Tax Brackets'!$D$4,IF(A120&lt;='Tax Brackets'!$C$5,'Tax Brackets'!$C$4*'Tax Brackets'!$D$4+(A120-'Tax Brackets'!$C$4)*'Tax Brackets'!$D$5,'Tax Brackets'!$C$4*'Tax Brackets'!$D$4+('Tax Brackets'!$C$5-'Tax Brackets'!$C$4)*'Tax Brackets'!$D$5+(A120-'Tax Brackets'!$C$5)*'Tax Brackets'!$D$6))</f>
        <v>52302.1533</v>
      </c>
      <c r="C120" s="10" t="n">
        <f aca="false">IF(A120&lt;='Tax Credits'!$C$6,'Tax Credits'!$D$6,MAX(0,'Tax Credits'!$D$7-'Tax Credits'!$E$7*(A120-'Tax Credits'!$B$7)))</f>
        <v>0</v>
      </c>
      <c r="D120" s="10" t="n">
        <f aca="false">IF(A120&lt;='Tax Credits'!$C$11,A120*'Tax Credits'!$E$11,IF(A120&lt;='Tax Credits'!$C$12,'Tax Credits'!$D$12+(A120-'Tax Credits'!$B$12)*'Tax Credits'!$E$12,IF(A120&lt;='Tax Credits'!$C$13,'Tax Credits'!$D$13+(A120-'Tax Credits'!$B$13)*'Tax Credits'!$E$13,MAX(0,'Tax Credits'!$D$14+(A120-'Tax Credits'!$B$14)*'Tax Credits'!$E$14))))</f>
        <v>450.4392</v>
      </c>
      <c r="E120" s="10" t="n">
        <f aca="false">C120+D120</f>
        <v>450.4392</v>
      </c>
      <c r="F120" s="10" t="n">
        <f aca="false">MAX(0,B120-E120)</f>
        <v>51851.7141</v>
      </c>
      <c r="G120" s="10" t="n">
        <f aca="false">A120-F120</f>
        <v>74148.2859</v>
      </c>
      <c r="H120" s="11" t="n">
        <f aca="false">IFERROR(F120/A120,0)</f>
        <v>0.411521540476191</v>
      </c>
      <c r="I120" s="10" t="n">
        <f aca="false">A120/12</f>
        <v>10500</v>
      </c>
      <c r="J120" s="10" t="n">
        <f aca="false">G120/12</f>
        <v>6179.023825</v>
      </c>
      <c r="K120" s="10" t="n">
        <f aca="false">I120-J120</f>
        <v>4320.976175</v>
      </c>
    </row>
    <row r="121" customFormat="false" ht="15" hidden="false" customHeight="true" outlineLevel="0" collapsed="false">
      <c r="A121" s="6" t="n">
        <v>127000</v>
      </c>
      <c r="B121" s="10" t="n">
        <f aca="false">IF(A121&lt;='Tax Brackets'!$C$4,A121*'Tax Brackets'!$D$4,IF(A121&lt;='Tax Brackets'!$C$5,'Tax Brackets'!$C$4*'Tax Brackets'!$D$4+(A121-'Tax Brackets'!$C$4)*'Tax Brackets'!$D$5,'Tax Brackets'!$C$4*'Tax Brackets'!$D$4+('Tax Brackets'!$C$5-'Tax Brackets'!$C$4)*'Tax Brackets'!$D$5+(A121-'Tax Brackets'!$C$5)*'Tax Brackets'!$D$6))</f>
        <v>52797.1533</v>
      </c>
      <c r="C121" s="10" t="n">
        <f aca="false">IF(A121&lt;='Tax Credits'!$C$6,'Tax Credits'!$D$6,MAX(0,'Tax Credits'!$D$7-'Tax Credits'!$E$7*(A121-'Tax Credits'!$B$7)))</f>
        <v>0</v>
      </c>
      <c r="D121" s="10" t="n">
        <f aca="false">IF(A121&lt;='Tax Credits'!$C$11,A121*'Tax Credits'!$E$11,IF(A121&lt;='Tax Credits'!$C$12,'Tax Credits'!$D$12+(A121-'Tax Credits'!$B$12)*'Tax Credits'!$E$12,IF(A121&lt;='Tax Credits'!$C$13,'Tax Credits'!$D$13+(A121-'Tax Credits'!$B$13)*'Tax Credits'!$E$13,MAX(0,'Tax Credits'!$D$14+(A121-'Tax Credits'!$B$14)*'Tax Credits'!$E$14))))</f>
        <v>385.339199999999</v>
      </c>
      <c r="E121" s="10" t="n">
        <f aca="false">C121+D121</f>
        <v>385.339199999999</v>
      </c>
      <c r="F121" s="10" t="n">
        <f aca="false">MAX(0,B121-E121)</f>
        <v>52411.8141</v>
      </c>
      <c r="G121" s="10" t="n">
        <f aca="false">A121-F121</f>
        <v>74588.1859</v>
      </c>
      <c r="H121" s="11" t="n">
        <f aca="false">IFERROR(F121/A121,0)</f>
        <v>0.412691449606299</v>
      </c>
      <c r="I121" s="10" t="n">
        <f aca="false">A121/12</f>
        <v>10583.3333333333</v>
      </c>
      <c r="J121" s="10" t="n">
        <f aca="false">G121/12</f>
        <v>6215.68215833333</v>
      </c>
      <c r="K121" s="10" t="n">
        <f aca="false">I121-J121</f>
        <v>4367.651175</v>
      </c>
    </row>
    <row r="122" customFormat="false" ht="15" hidden="false" customHeight="true" outlineLevel="0" collapsed="false">
      <c r="A122" s="6" t="n">
        <v>128000</v>
      </c>
      <c r="B122" s="10" t="n">
        <f aca="false">IF(A122&lt;='Tax Brackets'!$C$4,A122*'Tax Brackets'!$D$4,IF(A122&lt;='Tax Brackets'!$C$5,'Tax Brackets'!$C$4*'Tax Brackets'!$D$4+(A122-'Tax Brackets'!$C$4)*'Tax Brackets'!$D$5,'Tax Brackets'!$C$4*'Tax Brackets'!$D$4+('Tax Brackets'!$C$5-'Tax Brackets'!$C$4)*'Tax Brackets'!$D$5+(A122-'Tax Brackets'!$C$5)*'Tax Brackets'!$D$6))</f>
        <v>53292.1533</v>
      </c>
      <c r="C122" s="10" t="n">
        <f aca="false">IF(A122&lt;='Tax Credits'!$C$6,'Tax Credits'!$D$6,MAX(0,'Tax Credits'!$D$7-'Tax Credits'!$E$7*(A122-'Tax Credits'!$B$7)))</f>
        <v>0</v>
      </c>
      <c r="D122" s="10" t="n">
        <f aca="false">IF(A122&lt;='Tax Credits'!$C$11,A122*'Tax Credits'!$E$11,IF(A122&lt;='Tax Credits'!$C$12,'Tax Credits'!$D$12+(A122-'Tax Credits'!$B$12)*'Tax Credits'!$E$12,IF(A122&lt;='Tax Credits'!$C$13,'Tax Credits'!$D$13+(A122-'Tax Credits'!$B$13)*'Tax Credits'!$E$13,MAX(0,'Tax Credits'!$D$14+(A122-'Tax Credits'!$B$14)*'Tax Credits'!$E$14))))</f>
        <v>320.2392</v>
      </c>
      <c r="E122" s="10" t="n">
        <f aca="false">C122+D122</f>
        <v>320.2392</v>
      </c>
      <c r="F122" s="10" t="n">
        <f aca="false">MAX(0,B122-E122)</f>
        <v>52971.9141</v>
      </c>
      <c r="G122" s="10" t="n">
        <f aca="false">A122-F122</f>
        <v>75028.0859</v>
      </c>
      <c r="H122" s="11" t="n">
        <f aca="false">IFERROR(F122/A122,0)</f>
        <v>0.41384307890625</v>
      </c>
      <c r="I122" s="10" t="n">
        <f aca="false">A122/12</f>
        <v>10666.6666666667</v>
      </c>
      <c r="J122" s="10" t="n">
        <f aca="false">G122/12</f>
        <v>6252.34049166667</v>
      </c>
      <c r="K122" s="10" t="n">
        <f aca="false">I122-J122</f>
        <v>4414.326175</v>
      </c>
    </row>
    <row r="123" customFormat="false" ht="15" hidden="false" customHeight="true" outlineLevel="0" collapsed="false">
      <c r="A123" s="6" t="n">
        <v>129000</v>
      </c>
      <c r="B123" s="10" t="n">
        <f aca="false">IF(A123&lt;='Tax Brackets'!$C$4,A123*'Tax Brackets'!$D$4,IF(A123&lt;='Tax Brackets'!$C$5,'Tax Brackets'!$C$4*'Tax Brackets'!$D$4+(A123-'Tax Brackets'!$C$4)*'Tax Brackets'!$D$5,'Tax Brackets'!$C$4*'Tax Brackets'!$D$4+('Tax Brackets'!$C$5-'Tax Brackets'!$C$4)*'Tax Brackets'!$D$5+(A123-'Tax Brackets'!$C$5)*'Tax Brackets'!$D$6))</f>
        <v>53787.1533</v>
      </c>
      <c r="C123" s="10" t="n">
        <f aca="false">IF(A123&lt;='Tax Credits'!$C$6,'Tax Credits'!$D$6,MAX(0,'Tax Credits'!$D$7-'Tax Credits'!$E$7*(A123-'Tax Credits'!$B$7)))</f>
        <v>0</v>
      </c>
      <c r="D123" s="10" t="n">
        <f aca="false">IF(A123&lt;='Tax Credits'!$C$11,A123*'Tax Credits'!$E$11,IF(A123&lt;='Tax Credits'!$C$12,'Tax Credits'!$D$12+(A123-'Tax Credits'!$B$12)*'Tax Credits'!$E$12,IF(A123&lt;='Tax Credits'!$C$13,'Tax Credits'!$D$13+(A123-'Tax Credits'!$B$13)*'Tax Credits'!$E$13,MAX(0,'Tax Credits'!$D$14+(A123-'Tax Credits'!$B$14)*'Tax Credits'!$E$14))))</f>
        <v>255.1392</v>
      </c>
      <c r="E123" s="10" t="n">
        <f aca="false">C123+D123</f>
        <v>255.1392</v>
      </c>
      <c r="F123" s="10" t="n">
        <f aca="false">MAX(0,B123-E123)</f>
        <v>53532.0141</v>
      </c>
      <c r="G123" s="10" t="n">
        <f aca="false">A123-F123</f>
        <v>75467.9859</v>
      </c>
      <c r="H123" s="11" t="n">
        <f aca="false">IFERROR(F123/A123,0)</f>
        <v>0.414976853488372</v>
      </c>
      <c r="I123" s="10" t="n">
        <f aca="false">A123/12</f>
        <v>10750</v>
      </c>
      <c r="J123" s="10" t="n">
        <f aca="false">G123/12</f>
        <v>6288.998825</v>
      </c>
      <c r="K123" s="10" t="n">
        <f aca="false">I123-J123</f>
        <v>4461.001175</v>
      </c>
    </row>
    <row r="124" customFormat="false" ht="15" hidden="false" customHeight="true" outlineLevel="0" collapsed="false">
      <c r="A124" s="6" t="n">
        <v>130000</v>
      </c>
      <c r="B124" s="10" t="n">
        <f aca="false">IF(A124&lt;='Tax Brackets'!$C$4,A124*'Tax Brackets'!$D$4,IF(A124&lt;='Tax Brackets'!$C$5,'Tax Brackets'!$C$4*'Tax Brackets'!$D$4+(A124-'Tax Brackets'!$C$4)*'Tax Brackets'!$D$5,'Tax Brackets'!$C$4*'Tax Brackets'!$D$4+('Tax Brackets'!$C$5-'Tax Brackets'!$C$4)*'Tax Brackets'!$D$5+(A124-'Tax Brackets'!$C$5)*'Tax Brackets'!$D$6))</f>
        <v>54282.1533</v>
      </c>
      <c r="C124" s="10" t="n">
        <f aca="false">IF(A124&lt;='Tax Credits'!$C$6,'Tax Credits'!$D$6,MAX(0,'Tax Credits'!$D$7-'Tax Credits'!$E$7*(A124-'Tax Credits'!$B$7)))</f>
        <v>0</v>
      </c>
      <c r="D124" s="10" t="n">
        <f aca="false">IF(A124&lt;='Tax Credits'!$C$11,A124*'Tax Credits'!$E$11,IF(A124&lt;='Tax Credits'!$C$12,'Tax Credits'!$D$12+(A124-'Tax Credits'!$B$12)*'Tax Credits'!$E$12,IF(A124&lt;='Tax Credits'!$C$13,'Tax Credits'!$D$13+(A124-'Tax Credits'!$B$13)*'Tax Credits'!$E$13,MAX(0,'Tax Credits'!$D$14+(A124-'Tax Credits'!$B$14)*'Tax Credits'!$E$14))))</f>
        <v>190.039199999999</v>
      </c>
      <c r="E124" s="10" t="n">
        <f aca="false">C124+D124</f>
        <v>190.039199999999</v>
      </c>
      <c r="F124" s="10" t="n">
        <f aca="false">MAX(0,B124-E124)</f>
        <v>54092.1141</v>
      </c>
      <c r="G124" s="10" t="n">
        <f aca="false">A124-F124</f>
        <v>75907.8859</v>
      </c>
      <c r="H124" s="11" t="n">
        <f aca="false">IFERROR(F124/A124,0)</f>
        <v>0.416093185384615</v>
      </c>
      <c r="I124" s="10" t="n">
        <f aca="false">A124/12</f>
        <v>10833.3333333333</v>
      </c>
      <c r="J124" s="10" t="n">
        <f aca="false">G124/12</f>
        <v>6325.65715833333</v>
      </c>
      <c r="K124" s="10" t="n">
        <f aca="false">I124-J124</f>
        <v>4507.676175</v>
      </c>
    </row>
    <row r="125" customFormat="false" ht="15" hidden="false" customHeight="true" outlineLevel="0" collapsed="false">
      <c r="A125" s="6" t="n">
        <v>131000</v>
      </c>
      <c r="B125" s="10" t="n">
        <f aca="false">IF(A125&lt;='Tax Brackets'!$C$4,A125*'Tax Brackets'!$D$4,IF(A125&lt;='Tax Brackets'!$C$5,'Tax Brackets'!$C$4*'Tax Brackets'!$D$4+(A125-'Tax Brackets'!$C$4)*'Tax Brackets'!$D$5,'Tax Brackets'!$C$4*'Tax Brackets'!$D$4+('Tax Brackets'!$C$5-'Tax Brackets'!$C$4)*'Tax Brackets'!$D$5+(A125-'Tax Brackets'!$C$5)*'Tax Brackets'!$D$6))</f>
        <v>54777.1533</v>
      </c>
      <c r="C125" s="10" t="n">
        <f aca="false">IF(A125&lt;='Tax Credits'!$C$6,'Tax Credits'!$D$6,MAX(0,'Tax Credits'!$D$7-'Tax Credits'!$E$7*(A125-'Tax Credits'!$B$7)))</f>
        <v>0</v>
      </c>
      <c r="D125" s="10" t="n">
        <f aca="false">IF(A125&lt;='Tax Credits'!$C$11,A125*'Tax Credits'!$E$11,IF(A125&lt;='Tax Credits'!$C$12,'Tax Credits'!$D$12+(A125-'Tax Credits'!$B$12)*'Tax Credits'!$E$12,IF(A125&lt;='Tax Credits'!$C$13,'Tax Credits'!$D$13+(A125-'Tax Credits'!$B$13)*'Tax Credits'!$E$13,MAX(0,'Tax Credits'!$D$14+(A125-'Tax Credits'!$B$14)*'Tax Credits'!$E$14))))</f>
        <v>124.9392</v>
      </c>
      <c r="E125" s="10" t="n">
        <f aca="false">C125+D125</f>
        <v>124.9392</v>
      </c>
      <c r="F125" s="10" t="n">
        <f aca="false">MAX(0,B125-E125)</f>
        <v>54652.2141</v>
      </c>
      <c r="G125" s="10" t="n">
        <f aca="false">A125-F125</f>
        <v>76347.7859</v>
      </c>
      <c r="H125" s="11" t="n">
        <f aca="false">IFERROR(F125/A125,0)</f>
        <v>0.417192474045802</v>
      </c>
      <c r="I125" s="10" t="n">
        <f aca="false">A125/12</f>
        <v>10916.6666666667</v>
      </c>
      <c r="J125" s="10" t="n">
        <f aca="false">G125/12</f>
        <v>6362.31549166667</v>
      </c>
      <c r="K125" s="10" t="n">
        <f aca="false">I125-J125</f>
        <v>4554.351175</v>
      </c>
    </row>
    <row r="126" customFormat="false" ht="15" hidden="false" customHeight="true" outlineLevel="0" collapsed="false">
      <c r="A126" s="6" t="n">
        <v>132000</v>
      </c>
      <c r="B126" s="10" t="n">
        <f aca="false">IF(A126&lt;='Tax Brackets'!$C$4,A126*'Tax Brackets'!$D$4,IF(A126&lt;='Tax Brackets'!$C$5,'Tax Brackets'!$C$4*'Tax Brackets'!$D$4+(A126-'Tax Brackets'!$C$4)*'Tax Brackets'!$D$5,'Tax Brackets'!$C$4*'Tax Brackets'!$D$4+('Tax Brackets'!$C$5-'Tax Brackets'!$C$4)*'Tax Brackets'!$D$5+(A126-'Tax Brackets'!$C$5)*'Tax Brackets'!$D$6))</f>
        <v>55272.1533</v>
      </c>
      <c r="C126" s="10" t="n">
        <f aca="false">IF(A126&lt;='Tax Credits'!$C$6,'Tax Credits'!$D$6,MAX(0,'Tax Credits'!$D$7-'Tax Credits'!$E$7*(A126-'Tax Credits'!$B$7)))</f>
        <v>0</v>
      </c>
      <c r="D126" s="10" t="n">
        <f aca="false">IF(A126&lt;='Tax Credits'!$C$11,A126*'Tax Credits'!$E$11,IF(A126&lt;='Tax Credits'!$C$12,'Tax Credits'!$D$12+(A126-'Tax Credits'!$B$12)*'Tax Credits'!$E$12,IF(A126&lt;='Tax Credits'!$C$13,'Tax Credits'!$D$13+(A126-'Tax Credits'!$B$13)*'Tax Credits'!$E$13,MAX(0,'Tax Credits'!$D$14+(A126-'Tax Credits'!$B$14)*'Tax Credits'!$E$14))))</f>
        <v>59.8391999999994</v>
      </c>
      <c r="E126" s="10" t="n">
        <f aca="false">C126+D126</f>
        <v>59.8391999999994</v>
      </c>
      <c r="F126" s="10" t="n">
        <f aca="false">MAX(0,B126-E126)</f>
        <v>55212.3141</v>
      </c>
      <c r="G126" s="10" t="n">
        <f aca="false">A126-F126</f>
        <v>76787.6859</v>
      </c>
      <c r="H126" s="11" t="n">
        <f aca="false">IFERROR(F126/A126,0)</f>
        <v>0.418275106818182</v>
      </c>
      <c r="I126" s="10" t="n">
        <f aca="false">A126/12</f>
        <v>11000</v>
      </c>
      <c r="J126" s="10" t="n">
        <f aca="false">G126/12</f>
        <v>6398.973825</v>
      </c>
      <c r="K126" s="10" t="n">
        <f aca="false">I126-J126</f>
        <v>4601.026175</v>
      </c>
    </row>
    <row r="127" customFormat="false" ht="15" hidden="false" customHeight="true" outlineLevel="0" collapsed="false">
      <c r="A127" s="6" t="n">
        <v>133000</v>
      </c>
      <c r="B127" s="10" t="n">
        <f aca="false">IF(A127&lt;='Tax Brackets'!$C$4,A127*'Tax Brackets'!$D$4,IF(A127&lt;='Tax Brackets'!$C$5,'Tax Brackets'!$C$4*'Tax Brackets'!$D$4+(A127-'Tax Brackets'!$C$4)*'Tax Brackets'!$D$5,'Tax Brackets'!$C$4*'Tax Brackets'!$D$4+('Tax Brackets'!$C$5-'Tax Brackets'!$C$4)*'Tax Brackets'!$D$5+(A127-'Tax Brackets'!$C$5)*'Tax Brackets'!$D$6))</f>
        <v>55767.1533</v>
      </c>
      <c r="C127" s="10" t="n">
        <f aca="false">IF(A127&lt;='Tax Credits'!$C$6,'Tax Credits'!$D$6,MAX(0,'Tax Credits'!$D$7-'Tax Credits'!$E$7*(A127-'Tax Credits'!$B$7)))</f>
        <v>0</v>
      </c>
      <c r="D127" s="10" t="n">
        <f aca="false">IF(A127&lt;='Tax Credits'!$C$11,A127*'Tax Credits'!$E$11,IF(A127&lt;='Tax Credits'!$C$12,'Tax Credits'!$D$12+(A127-'Tax Credits'!$B$12)*'Tax Credits'!$E$12,IF(A127&lt;='Tax Credits'!$C$13,'Tax Credits'!$D$13+(A127-'Tax Credits'!$B$13)*'Tax Credits'!$E$13,MAX(0,'Tax Credits'!$D$14+(A127-'Tax Credits'!$B$14)*'Tax Credits'!$E$14))))</f>
        <v>0</v>
      </c>
      <c r="E127" s="10" t="n">
        <f aca="false">C127+D127</f>
        <v>0</v>
      </c>
      <c r="F127" s="10" t="n">
        <f aca="false">MAX(0,B127-E127)</f>
        <v>55767.1533</v>
      </c>
      <c r="G127" s="10" t="n">
        <f aca="false">A127-F127</f>
        <v>77232.8467</v>
      </c>
      <c r="H127" s="11" t="n">
        <f aca="false">IFERROR(F127/A127,0)</f>
        <v>0.419301904511278</v>
      </c>
      <c r="I127" s="10" t="n">
        <f aca="false">A127/12</f>
        <v>11083.3333333333</v>
      </c>
      <c r="J127" s="10" t="n">
        <f aca="false">G127/12</f>
        <v>6436.07055833333</v>
      </c>
      <c r="K127" s="10" t="n">
        <f aca="false">I127-J127</f>
        <v>4647.262775</v>
      </c>
    </row>
    <row r="128" customFormat="false" ht="15" hidden="false" customHeight="true" outlineLevel="0" collapsed="false">
      <c r="A128" s="6" t="n">
        <v>134000</v>
      </c>
      <c r="B128" s="10" t="n">
        <f aca="false">IF(A128&lt;='Tax Brackets'!$C$4,A128*'Tax Brackets'!$D$4,IF(A128&lt;='Tax Brackets'!$C$5,'Tax Brackets'!$C$4*'Tax Brackets'!$D$4+(A128-'Tax Brackets'!$C$4)*'Tax Brackets'!$D$5,'Tax Brackets'!$C$4*'Tax Brackets'!$D$4+('Tax Brackets'!$C$5-'Tax Brackets'!$C$4)*'Tax Brackets'!$D$5+(A128-'Tax Brackets'!$C$5)*'Tax Brackets'!$D$6))</f>
        <v>56262.1533</v>
      </c>
      <c r="C128" s="10" t="n">
        <f aca="false">IF(A128&lt;='Tax Credits'!$C$6,'Tax Credits'!$D$6,MAX(0,'Tax Credits'!$D$7-'Tax Credits'!$E$7*(A128-'Tax Credits'!$B$7)))</f>
        <v>0</v>
      </c>
      <c r="D128" s="10" t="n">
        <f aca="false">IF(A128&lt;='Tax Credits'!$C$11,A128*'Tax Credits'!$E$11,IF(A128&lt;='Tax Credits'!$C$12,'Tax Credits'!$D$12+(A128-'Tax Credits'!$B$12)*'Tax Credits'!$E$12,IF(A128&lt;='Tax Credits'!$C$13,'Tax Credits'!$D$13+(A128-'Tax Credits'!$B$13)*'Tax Credits'!$E$13,MAX(0,'Tax Credits'!$D$14+(A128-'Tax Credits'!$B$14)*'Tax Credits'!$E$14))))</f>
        <v>0</v>
      </c>
      <c r="E128" s="10" t="n">
        <f aca="false">C128+D128</f>
        <v>0</v>
      </c>
      <c r="F128" s="10" t="n">
        <f aca="false">MAX(0,B128-E128)</f>
        <v>56262.1533</v>
      </c>
      <c r="G128" s="10" t="n">
        <f aca="false">A128-F128</f>
        <v>77737.8467</v>
      </c>
      <c r="H128" s="11" t="n">
        <f aca="false">IFERROR(F128/A128,0)</f>
        <v>0.419866815671642</v>
      </c>
      <c r="I128" s="10" t="n">
        <f aca="false">A128/12</f>
        <v>11166.6666666667</v>
      </c>
      <c r="J128" s="10" t="n">
        <f aca="false">G128/12</f>
        <v>6478.15389166667</v>
      </c>
      <c r="K128" s="10" t="n">
        <f aca="false">I128-J128</f>
        <v>4688.512775</v>
      </c>
    </row>
    <row r="129" customFormat="false" ht="15" hidden="false" customHeight="true" outlineLevel="0" collapsed="false">
      <c r="A129" s="6" t="n">
        <v>135000</v>
      </c>
      <c r="B129" s="10" t="n">
        <f aca="false">IF(A129&lt;='Tax Brackets'!$C$4,A129*'Tax Brackets'!$D$4,IF(A129&lt;='Tax Brackets'!$C$5,'Tax Brackets'!$C$4*'Tax Brackets'!$D$4+(A129-'Tax Brackets'!$C$4)*'Tax Brackets'!$D$5,'Tax Brackets'!$C$4*'Tax Brackets'!$D$4+('Tax Brackets'!$C$5-'Tax Brackets'!$C$4)*'Tax Brackets'!$D$5+(A129-'Tax Brackets'!$C$5)*'Tax Brackets'!$D$6))</f>
        <v>56757.1533</v>
      </c>
      <c r="C129" s="10" t="n">
        <f aca="false">IF(A129&lt;='Tax Credits'!$C$6,'Tax Credits'!$D$6,MAX(0,'Tax Credits'!$D$7-'Tax Credits'!$E$7*(A129-'Tax Credits'!$B$7)))</f>
        <v>0</v>
      </c>
      <c r="D129" s="10" t="n">
        <f aca="false">IF(A129&lt;='Tax Credits'!$C$11,A129*'Tax Credits'!$E$11,IF(A129&lt;='Tax Credits'!$C$12,'Tax Credits'!$D$12+(A129-'Tax Credits'!$B$12)*'Tax Credits'!$E$12,IF(A129&lt;='Tax Credits'!$C$13,'Tax Credits'!$D$13+(A129-'Tax Credits'!$B$13)*'Tax Credits'!$E$13,MAX(0,'Tax Credits'!$D$14+(A129-'Tax Credits'!$B$14)*'Tax Credits'!$E$14))))</f>
        <v>0</v>
      </c>
      <c r="E129" s="10" t="n">
        <f aca="false">C129+D129</f>
        <v>0</v>
      </c>
      <c r="F129" s="10" t="n">
        <f aca="false">MAX(0,B129-E129)</f>
        <v>56757.1533</v>
      </c>
      <c r="G129" s="10" t="n">
        <f aca="false">A129-F129</f>
        <v>78242.8467</v>
      </c>
      <c r="H129" s="11" t="n">
        <f aca="false">IFERROR(F129/A129,0)</f>
        <v>0.420423357777778</v>
      </c>
      <c r="I129" s="10" t="n">
        <f aca="false">A129/12</f>
        <v>11250</v>
      </c>
      <c r="J129" s="10" t="n">
        <f aca="false">G129/12</f>
        <v>6520.237225</v>
      </c>
      <c r="K129" s="10" t="n">
        <f aca="false">I129-J129</f>
        <v>4729.762775</v>
      </c>
    </row>
    <row r="130" customFormat="false" ht="15" hidden="false" customHeight="true" outlineLevel="0" collapsed="false">
      <c r="A130" s="6" t="n">
        <v>136000</v>
      </c>
      <c r="B130" s="10" t="n">
        <f aca="false">IF(A130&lt;='Tax Brackets'!$C$4,A130*'Tax Brackets'!$D$4,IF(A130&lt;='Tax Brackets'!$C$5,'Tax Brackets'!$C$4*'Tax Brackets'!$D$4+(A130-'Tax Brackets'!$C$4)*'Tax Brackets'!$D$5,'Tax Brackets'!$C$4*'Tax Brackets'!$D$4+('Tax Brackets'!$C$5-'Tax Brackets'!$C$4)*'Tax Brackets'!$D$5+(A130-'Tax Brackets'!$C$5)*'Tax Brackets'!$D$6))</f>
        <v>57252.1533</v>
      </c>
      <c r="C130" s="10" t="n">
        <f aca="false">IF(A130&lt;='Tax Credits'!$C$6,'Tax Credits'!$D$6,MAX(0,'Tax Credits'!$D$7-'Tax Credits'!$E$7*(A130-'Tax Credits'!$B$7)))</f>
        <v>0</v>
      </c>
      <c r="D130" s="10" t="n">
        <f aca="false">IF(A130&lt;='Tax Credits'!$C$11,A130*'Tax Credits'!$E$11,IF(A130&lt;='Tax Credits'!$C$12,'Tax Credits'!$D$12+(A130-'Tax Credits'!$B$12)*'Tax Credits'!$E$12,IF(A130&lt;='Tax Credits'!$C$13,'Tax Credits'!$D$13+(A130-'Tax Credits'!$B$13)*'Tax Credits'!$E$13,MAX(0,'Tax Credits'!$D$14+(A130-'Tax Credits'!$B$14)*'Tax Credits'!$E$14))))</f>
        <v>0</v>
      </c>
      <c r="E130" s="10" t="n">
        <f aca="false">C130+D130</f>
        <v>0</v>
      </c>
      <c r="F130" s="10" t="n">
        <f aca="false">MAX(0,B130-E130)</f>
        <v>57252.1533</v>
      </c>
      <c r="G130" s="10" t="n">
        <f aca="false">A130-F130</f>
        <v>78747.8467</v>
      </c>
      <c r="H130" s="11" t="n">
        <f aca="false">IFERROR(F130/A130,0)</f>
        <v>0.420971715441177</v>
      </c>
      <c r="I130" s="10" t="n">
        <f aca="false">A130/12</f>
        <v>11333.3333333333</v>
      </c>
      <c r="J130" s="10" t="n">
        <f aca="false">G130/12</f>
        <v>6562.32055833333</v>
      </c>
      <c r="K130" s="10" t="n">
        <f aca="false">I130-J130</f>
        <v>4771.012775</v>
      </c>
    </row>
    <row r="131" customFormat="false" ht="15" hidden="false" customHeight="true" outlineLevel="0" collapsed="false">
      <c r="A131" s="6" t="n">
        <v>137000</v>
      </c>
      <c r="B131" s="10" t="n">
        <f aca="false">IF(A131&lt;='Tax Brackets'!$C$4,A131*'Tax Brackets'!$D$4,IF(A131&lt;='Tax Brackets'!$C$5,'Tax Brackets'!$C$4*'Tax Brackets'!$D$4+(A131-'Tax Brackets'!$C$4)*'Tax Brackets'!$D$5,'Tax Brackets'!$C$4*'Tax Brackets'!$D$4+('Tax Brackets'!$C$5-'Tax Brackets'!$C$4)*'Tax Brackets'!$D$5+(A131-'Tax Brackets'!$C$5)*'Tax Brackets'!$D$6))</f>
        <v>57747.1533</v>
      </c>
      <c r="C131" s="10" t="n">
        <f aca="false">IF(A131&lt;='Tax Credits'!$C$6,'Tax Credits'!$D$6,MAX(0,'Tax Credits'!$D$7-'Tax Credits'!$E$7*(A131-'Tax Credits'!$B$7)))</f>
        <v>0</v>
      </c>
      <c r="D131" s="10" t="n">
        <f aca="false">IF(A131&lt;='Tax Credits'!$C$11,A131*'Tax Credits'!$E$11,IF(A131&lt;='Tax Credits'!$C$12,'Tax Credits'!$D$12+(A131-'Tax Credits'!$B$12)*'Tax Credits'!$E$12,IF(A131&lt;='Tax Credits'!$C$13,'Tax Credits'!$D$13+(A131-'Tax Credits'!$B$13)*'Tax Credits'!$E$13,MAX(0,'Tax Credits'!$D$14+(A131-'Tax Credits'!$B$14)*'Tax Credits'!$E$14))))</f>
        <v>0</v>
      </c>
      <c r="E131" s="10" t="n">
        <f aca="false">C131+D131</f>
        <v>0</v>
      </c>
      <c r="F131" s="10" t="n">
        <f aca="false">MAX(0,B131-E131)</f>
        <v>57747.1533</v>
      </c>
      <c r="G131" s="10" t="n">
        <f aca="false">A131-F131</f>
        <v>79252.8467</v>
      </c>
      <c r="H131" s="11" t="n">
        <f aca="false">IFERROR(F131/A131,0)</f>
        <v>0.421512067883212</v>
      </c>
      <c r="I131" s="10" t="n">
        <f aca="false">A131/12</f>
        <v>11416.6666666667</v>
      </c>
      <c r="J131" s="10" t="n">
        <f aca="false">G131/12</f>
        <v>6604.40389166667</v>
      </c>
      <c r="K131" s="10" t="n">
        <f aca="false">I131-J131</f>
        <v>4812.262775</v>
      </c>
    </row>
    <row r="132" customFormat="false" ht="15" hidden="false" customHeight="true" outlineLevel="0" collapsed="false">
      <c r="A132" s="6" t="n">
        <v>138000</v>
      </c>
      <c r="B132" s="10" t="n">
        <f aca="false">IF(A132&lt;='Tax Brackets'!$C$4,A132*'Tax Brackets'!$D$4,IF(A132&lt;='Tax Brackets'!$C$5,'Tax Brackets'!$C$4*'Tax Brackets'!$D$4+(A132-'Tax Brackets'!$C$4)*'Tax Brackets'!$D$5,'Tax Brackets'!$C$4*'Tax Brackets'!$D$4+('Tax Brackets'!$C$5-'Tax Brackets'!$C$4)*'Tax Brackets'!$D$5+(A132-'Tax Brackets'!$C$5)*'Tax Brackets'!$D$6))</f>
        <v>58242.1533</v>
      </c>
      <c r="C132" s="10" t="n">
        <f aca="false">IF(A132&lt;='Tax Credits'!$C$6,'Tax Credits'!$D$6,MAX(0,'Tax Credits'!$D$7-'Tax Credits'!$E$7*(A132-'Tax Credits'!$B$7)))</f>
        <v>0</v>
      </c>
      <c r="D132" s="10" t="n">
        <f aca="false">IF(A132&lt;='Tax Credits'!$C$11,A132*'Tax Credits'!$E$11,IF(A132&lt;='Tax Credits'!$C$12,'Tax Credits'!$D$12+(A132-'Tax Credits'!$B$12)*'Tax Credits'!$E$12,IF(A132&lt;='Tax Credits'!$C$13,'Tax Credits'!$D$13+(A132-'Tax Credits'!$B$13)*'Tax Credits'!$E$13,MAX(0,'Tax Credits'!$D$14+(A132-'Tax Credits'!$B$14)*'Tax Credits'!$E$14))))</f>
        <v>0</v>
      </c>
      <c r="E132" s="10" t="n">
        <f aca="false">C132+D132</f>
        <v>0</v>
      </c>
      <c r="F132" s="10" t="n">
        <f aca="false">MAX(0,B132-E132)</f>
        <v>58242.1533</v>
      </c>
      <c r="G132" s="10" t="n">
        <f aca="false">A132-F132</f>
        <v>79757.8467</v>
      </c>
      <c r="H132" s="11" t="n">
        <f aca="false">IFERROR(F132/A132,0)</f>
        <v>0.422044589130435</v>
      </c>
      <c r="I132" s="10" t="n">
        <f aca="false">A132/12</f>
        <v>11500</v>
      </c>
      <c r="J132" s="10" t="n">
        <f aca="false">G132/12</f>
        <v>6646.487225</v>
      </c>
      <c r="K132" s="10" t="n">
        <f aca="false">I132-J132</f>
        <v>4853.512775</v>
      </c>
    </row>
    <row r="133" customFormat="false" ht="15" hidden="false" customHeight="true" outlineLevel="0" collapsed="false">
      <c r="A133" s="6" t="n">
        <v>139000</v>
      </c>
      <c r="B133" s="10" t="n">
        <f aca="false">IF(A133&lt;='Tax Brackets'!$C$4,A133*'Tax Brackets'!$D$4,IF(A133&lt;='Tax Brackets'!$C$5,'Tax Brackets'!$C$4*'Tax Brackets'!$D$4+(A133-'Tax Brackets'!$C$4)*'Tax Brackets'!$D$5,'Tax Brackets'!$C$4*'Tax Brackets'!$D$4+('Tax Brackets'!$C$5-'Tax Brackets'!$C$4)*'Tax Brackets'!$D$5+(A133-'Tax Brackets'!$C$5)*'Tax Brackets'!$D$6))</f>
        <v>58737.1533</v>
      </c>
      <c r="C133" s="10" t="n">
        <f aca="false">IF(A133&lt;='Tax Credits'!$C$6,'Tax Credits'!$D$6,MAX(0,'Tax Credits'!$D$7-'Tax Credits'!$E$7*(A133-'Tax Credits'!$B$7)))</f>
        <v>0</v>
      </c>
      <c r="D133" s="10" t="n">
        <f aca="false">IF(A133&lt;='Tax Credits'!$C$11,A133*'Tax Credits'!$E$11,IF(A133&lt;='Tax Credits'!$C$12,'Tax Credits'!$D$12+(A133-'Tax Credits'!$B$12)*'Tax Credits'!$E$12,IF(A133&lt;='Tax Credits'!$C$13,'Tax Credits'!$D$13+(A133-'Tax Credits'!$B$13)*'Tax Credits'!$E$13,MAX(0,'Tax Credits'!$D$14+(A133-'Tax Credits'!$B$14)*'Tax Credits'!$E$14))))</f>
        <v>0</v>
      </c>
      <c r="E133" s="10" t="n">
        <f aca="false">C133+D133</f>
        <v>0</v>
      </c>
      <c r="F133" s="10" t="n">
        <f aca="false">MAX(0,B133-E133)</f>
        <v>58737.1533</v>
      </c>
      <c r="G133" s="10" t="n">
        <f aca="false">A133-F133</f>
        <v>80262.8467</v>
      </c>
      <c r="H133" s="11" t="n">
        <f aca="false">IFERROR(F133/A133,0)</f>
        <v>0.422569448201439</v>
      </c>
      <c r="I133" s="10" t="n">
        <f aca="false">A133/12</f>
        <v>11583.3333333333</v>
      </c>
      <c r="J133" s="10" t="n">
        <f aca="false">G133/12</f>
        <v>6688.57055833333</v>
      </c>
      <c r="K133" s="10" t="n">
        <f aca="false">I133-J133</f>
        <v>4894.762775</v>
      </c>
    </row>
    <row r="134" customFormat="false" ht="15" hidden="false" customHeight="true" outlineLevel="0" collapsed="false">
      <c r="A134" s="6" t="n">
        <v>140000</v>
      </c>
      <c r="B134" s="10" t="n">
        <f aca="false">IF(A134&lt;='Tax Brackets'!$C$4,A134*'Tax Brackets'!$D$4,IF(A134&lt;='Tax Brackets'!$C$5,'Tax Brackets'!$C$4*'Tax Brackets'!$D$4+(A134-'Tax Brackets'!$C$4)*'Tax Brackets'!$D$5,'Tax Brackets'!$C$4*'Tax Brackets'!$D$4+('Tax Brackets'!$C$5-'Tax Brackets'!$C$4)*'Tax Brackets'!$D$5+(A134-'Tax Brackets'!$C$5)*'Tax Brackets'!$D$6))</f>
        <v>59232.1533</v>
      </c>
      <c r="C134" s="10" t="n">
        <f aca="false">IF(A134&lt;='Tax Credits'!$C$6,'Tax Credits'!$D$6,MAX(0,'Tax Credits'!$D$7-'Tax Credits'!$E$7*(A134-'Tax Credits'!$B$7)))</f>
        <v>0</v>
      </c>
      <c r="D134" s="10" t="n">
        <f aca="false">IF(A134&lt;='Tax Credits'!$C$11,A134*'Tax Credits'!$E$11,IF(A134&lt;='Tax Credits'!$C$12,'Tax Credits'!$D$12+(A134-'Tax Credits'!$B$12)*'Tax Credits'!$E$12,IF(A134&lt;='Tax Credits'!$C$13,'Tax Credits'!$D$13+(A134-'Tax Credits'!$B$13)*'Tax Credits'!$E$13,MAX(0,'Tax Credits'!$D$14+(A134-'Tax Credits'!$B$14)*'Tax Credits'!$E$14))))</f>
        <v>0</v>
      </c>
      <c r="E134" s="10" t="n">
        <f aca="false">C134+D134</f>
        <v>0</v>
      </c>
      <c r="F134" s="10" t="n">
        <f aca="false">MAX(0,B134-E134)</f>
        <v>59232.1533</v>
      </c>
      <c r="G134" s="10" t="n">
        <f aca="false">A134-F134</f>
        <v>80767.8467</v>
      </c>
      <c r="H134" s="11" t="n">
        <f aca="false">IFERROR(F134/A134,0)</f>
        <v>0.423086809285714</v>
      </c>
      <c r="I134" s="10" t="n">
        <f aca="false">A134/12</f>
        <v>11666.6666666667</v>
      </c>
      <c r="J134" s="10" t="n">
        <f aca="false">G134/12</f>
        <v>6730.65389166667</v>
      </c>
      <c r="K134" s="10" t="n">
        <f aca="false">I134-J134</f>
        <v>4936.012775</v>
      </c>
    </row>
    <row r="135" customFormat="false" ht="15" hidden="false" customHeight="true" outlineLevel="0" collapsed="false">
      <c r="A135" s="6" t="n">
        <v>141000</v>
      </c>
      <c r="B135" s="10" t="n">
        <f aca="false">IF(A135&lt;='Tax Brackets'!$C$4,A135*'Tax Brackets'!$D$4,IF(A135&lt;='Tax Brackets'!$C$5,'Tax Brackets'!$C$4*'Tax Brackets'!$D$4+(A135-'Tax Brackets'!$C$4)*'Tax Brackets'!$D$5,'Tax Brackets'!$C$4*'Tax Brackets'!$D$4+('Tax Brackets'!$C$5-'Tax Brackets'!$C$4)*'Tax Brackets'!$D$5+(A135-'Tax Brackets'!$C$5)*'Tax Brackets'!$D$6))</f>
        <v>59727.1533</v>
      </c>
      <c r="C135" s="10" t="n">
        <f aca="false">IF(A135&lt;='Tax Credits'!$C$6,'Tax Credits'!$D$6,MAX(0,'Tax Credits'!$D$7-'Tax Credits'!$E$7*(A135-'Tax Credits'!$B$7)))</f>
        <v>0</v>
      </c>
      <c r="D135" s="10" t="n">
        <f aca="false">IF(A135&lt;='Tax Credits'!$C$11,A135*'Tax Credits'!$E$11,IF(A135&lt;='Tax Credits'!$C$12,'Tax Credits'!$D$12+(A135-'Tax Credits'!$B$12)*'Tax Credits'!$E$12,IF(A135&lt;='Tax Credits'!$C$13,'Tax Credits'!$D$13+(A135-'Tax Credits'!$B$13)*'Tax Credits'!$E$13,MAX(0,'Tax Credits'!$D$14+(A135-'Tax Credits'!$B$14)*'Tax Credits'!$E$14))))</f>
        <v>0</v>
      </c>
      <c r="E135" s="10" t="n">
        <f aca="false">C135+D135</f>
        <v>0</v>
      </c>
      <c r="F135" s="10" t="n">
        <f aca="false">MAX(0,B135-E135)</f>
        <v>59727.1533</v>
      </c>
      <c r="G135" s="10" t="n">
        <f aca="false">A135-F135</f>
        <v>81272.8467</v>
      </c>
      <c r="H135" s="11" t="n">
        <f aca="false">IFERROR(F135/A135,0)</f>
        <v>0.423596831914894</v>
      </c>
      <c r="I135" s="10" t="n">
        <f aca="false">A135/12</f>
        <v>11750</v>
      </c>
      <c r="J135" s="10" t="n">
        <f aca="false">G135/12</f>
        <v>6772.737225</v>
      </c>
      <c r="K135" s="10" t="n">
        <f aca="false">I135-J135</f>
        <v>4977.262775</v>
      </c>
    </row>
    <row r="136" customFormat="false" ht="15" hidden="false" customHeight="true" outlineLevel="0" collapsed="false">
      <c r="A136" s="6" t="n">
        <v>142000</v>
      </c>
      <c r="B136" s="10" t="n">
        <f aca="false">IF(A136&lt;='Tax Brackets'!$C$4,A136*'Tax Brackets'!$D$4,IF(A136&lt;='Tax Brackets'!$C$5,'Tax Brackets'!$C$4*'Tax Brackets'!$D$4+(A136-'Tax Brackets'!$C$4)*'Tax Brackets'!$D$5,'Tax Brackets'!$C$4*'Tax Brackets'!$D$4+('Tax Brackets'!$C$5-'Tax Brackets'!$C$4)*'Tax Brackets'!$D$5+(A136-'Tax Brackets'!$C$5)*'Tax Brackets'!$D$6))</f>
        <v>60222.1533</v>
      </c>
      <c r="C136" s="10" t="n">
        <f aca="false">IF(A136&lt;='Tax Credits'!$C$6,'Tax Credits'!$D$6,MAX(0,'Tax Credits'!$D$7-'Tax Credits'!$E$7*(A136-'Tax Credits'!$B$7)))</f>
        <v>0</v>
      </c>
      <c r="D136" s="10" t="n">
        <f aca="false">IF(A136&lt;='Tax Credits'!$C$11,A136*'Tax Credits'!$E$11,IF(A136&lt;='Tax Credits'!$C$12,'Tax Credits'!$D$12+(A136-'Tax Credits'!$B$12)*'Tax Credits'!$E$12,IF(A136&lt;='Tax Credits'!$C$13,'Tax Credits'!$D$13+(A136-'Tax Credits'!$B$13)*'Tax Credits'!$E$13,MAX(0,'Tax Credits'!$D$14+(A136-'Tax Credits'!$B$14)*'Tax Credits'!$E$14))))</f>
        <v>0</v>
      </c>
      <c r="E136" s="10" t="n">
        <f aca="false">C136+D136</f>
        <v>0</v>
      </c>
      <c r="F136" s="10" t="n">
        <f aca="false">MAX(0,B136-E136)</f>
        <v>60222.1533</v>
      </c>
      <c r="G136" s="10" t="n">
        <f aca="false">A136-F136</f>
        <v>81777.8467</v>
      </c>
      <c r="H136" s="11" t="n">
        <f aca="false">IFERROR(F136/A136,0)</f>
        <v>0.424099671126761</v>
      </c>
      <c r="I136" s="10" t="n">
        <f aca="false">A136/12</f>
        <v>11833.3333333333</v>
      </c>
      <c r="J136" s="10" t="n">
        <f aca="false">G136/12</f>
        <v>6814.82055833333</v>
      </c>
      <c r="K136" s="10" t="n">
        <f aca="false">I136-J136</f>
        <v>5018.512775</v>
      </c>
    </row>
    <row r="137" customFormat="false" ht="15" hidden="false" customHeight="true" outlineLevel="0" collapsed="false">
      <c r="A137" s="6" t="n">
        <v>143000</v>
      </c>
      <c r="B137" s="10" t="n">
        <f aca="false">IF(A137&lt;='Tax Brackets'!$C$4,A137*'Tax Brackets'!$D$4,IF(A137&lt;='Tax Brackets'!$C$5,'Tax Brackets'!$C$4*'Tax Brackets'!$D$4+(A137-'Tax Brackets'!$C$4)*'Tax Brackets'!$D$5,'Tax Brackets'!$C$4*'Tax Brackets'!$D$4+('Tax Brackets'!$C$5-'Tax Brackets'!$C$4)*'Tax Brackets'!$D$5+(A137-'Tax Brackets'!$C$5)*'Tax Brackets'!$D$6))</f>
        <v>60717.1533</v>
      </c>
      <c r="C137" s="10" t="n">
        <f aca="false">IF(A137&lt;='Tax Credits'!$C$6,'Tax Credits'!$D$6,MAX(0,'Tax Credits'!$D$7-'Tax Credits'!$E$7*(A137-'Tax Credits'!$B$7)))</f>
        <v>0</v>
      </c>
      <c r="D137" s="10" t="n">
        <f aca="false">IF(A137&lt;='Tax Credits'!$C$11,A137*'Tax Credits'!$E$11,IF(A137&lt;='Tax Credits'!$C$12,'Tax Credits'!$D$12+(A137-'Tax Credits'!$B$12)*'Tax Credits'!$E$12,IF(A137&lt;='Tax Credits'!$C$13,'Tax Credits'!$D$13+(A137-'Tax Credits'!$B$13)*'Tax Credits'!$E$13,MAX(0,'Tax Credits'!$D$14+(A137-'Tax Credits'!$B$14)*'Tax Credits'!$E$14))))</f>
        <v>0</v>
      </c>
      <c r="E137" s="10" t="n">
        <f aca="false">C137+D137</f>
        <v>0</v>
      </c>
      <c r="F137" s="10" t="n">
        <f aca="false">MAX(0,B137-E137)</f>
        <v>60717.1533</v>
      </c>
      <c r="G137" s="10" t="n">
        <f aca="false">A137-F137</f>
        <v>82282.8467</v>
      </c>
      <c r="H137" s="11" t="n">
        <f aca="false">IFERROR(F137/A137,0)</f>
        <v>0.424595477622378</v>
      </c>
      <c r="I137" s="10" t="n">
        <f aca="false">A137/12</f>
        <v>11916.6666666667</v>
      </c>
      <c r="J137" s="10" t="n">
        <f aca="false">G137/12</f>
        <v>6856.90389166667</v>
      </c>
      <c r="K137" s="10" t="n">
        <f aca="false">I137-J137</f>
        <v>5059.762775</v>
      </c>
    </row>
    <row r="138" customFormat="false" ht="15" hidden="false" customHeight="true" outlineLevel="0" collapsed="false">
      <c r="A138" s="6" t="n">
        <v>144000</v>
      </c>
      <c r="B138" s="10" t="n">
        <f aca="false">IF(A138&lt;='Tax Brackets'!$C$4,A138*'Tax Brackets'!$D$4,IF(A138&lt;='Tax Brackets'!$C$5,'Tax Brackets'!$C$4*'Tax Brackets'!$D$4+(A138-'Tax Brackets'!$C$4)*'Tax Brackets'!$D$5,'Tax Brackets'!$C$4*'Tax Brackets'!$D$4+('Tax Brackets'!$C$5-'Tax Brackets'!$C$4)*'Tax Brackets'!$D$5+(A138-'Tax Brackets'!$C$5)*'Tax Brackets'!$D$6))</f>
        <v>61212.1533</v>
      </c>
      <c r="C138" s="10" t="n">
        <f aca="false">IF(A138&lt;='Tax Credits'!$C$6,'Tax Credits'!$D$6,MAX(0,'Tax Credits'!$D$7-'Tax Credits'!$E$7*(A138-'Tax Credits'!$B$7)))</f>
        <v>0</v>
      </c>
      <c r="D138" s="10" t="n">
        <f aca="false">IF(A138&lt;='Tax Credits'!$C$11,A138*'Tax Credits'!$E$11,IF(A138&lt;='Tax Credits'!$C$12,'Tax Credits'!$D$12+(A138-'Tax Credits'!$B$12)*'Tax Credits'!$E$12,IF(A138&lt;='Tax Credits'!$C$13,'Tax Credits'!$D$13+(A138-'Tax Credits'!$B$13)*'Tax Credits'!$E$13,MAX(0,'Tax Credits'!$D$14+(A138-'Tax Credits'!$B$14)*'Tax Credits'!$E$14))))</f>
        <v>0</v>
      </c>
      <c r="E138" s="10" t="n">
        <f aca="false">C138+D138</f>
        <v>0</v>
      </c>
      <c r="F138" s="10" t="n">
        <f aca="false">MAX(0,B138-E138)</f>
        <v>61212.1533</v>
      </c>
      <c r="G138" s="10" t="n">
        <f aca="false">A138-F138</f>
        <v>82787.8467</v>
      </c>
      <c r="H138" s="11" t="n">
        <f aca="false">IFERROR(F138/A138,0)</f>
        <v>0.425084397916667</v>
      </c>
      <c r="I138" s="10" t="n">
        <f aca="false">A138/12</f>
        <v>12000</v>
      </c>
      <c r="J138" s="10" t="n">
        <f aca="false">G138/12</f>
        <v>6898.987225</v>
      </c>
      <c r="K138" s="10" t="n">
        <f aca="false">I138-J138</f>
        <v>5101.012775</v>
      </c>
    </row>
    <row r="139" customFormat="false" ht="15" hidden="false" customHeight="true" outlineLevel="0" collapsed="false">
      <c r="A139" s="6" t="n">
        <v>145000</v>
      </c>
      <c r="B139" s="10" t="n">
        <f aca="false">IF(A139&lt;='Tax Brackets'!$C$4,A139*'Tax Brackets'!$D$4,IF(A139&lt;='Tax Brackets'!$C$5,'Tax Brackets'!$C$4*'Tax Brackets'!$D$4+(A139-'Tax Brackets'!$C$4)*'Tax Brackets'!$D$5,'Tax Brackets'!$C$4*'Tax Brackets'!$D$4+('Tax Brackets'!$C$5-'Tax Brackets'!$C$4)*'Tax Brackets'!$D$5+(A139-'Tax Brackets'!$C$5)*'Tax Brackets'!$D$6))</f>
        <v>61707.1533</v>
      </c>
      <c r="C139" s="10" t="n">
        <f aca="false">IF(A139&lt;='Tax Credits'!$C$6,'Tax Credits'!$D$6,MAX(0,'Tax Credits'!$D$7-'Tax Credits'!$E$7*(A139-'Tax Credits'!$B$7)))</f>
        <v>0</v>
      </c>
      <c r="D139" s="10" t="n">
        <f aca="false">IF(A139&lt;='Tax Credits'!$C$11,A139*'Tax Credits'!$E$11,IF(A139&lt;='Tax Credits'!$C$12,'Tax Credits'!$D$12+(A139-'Tax Credits'!$B$12)*'Tax Credits'!$E$12,IF(A139&lt;='Tax Credits'!$C$13,'Tax Credits'!$D$13+(A139-'Tax Credits'!$B$13)*'Tax Credits'!$E$13,MAX(0,'Tax Credits'!$D$14+(A139-'Tax Credits'!$B$14)*'Tax Credits'!$E$14))))</f>
        <v>0</v>
      </c>
      <c r="E139" s="10" t="n">
        <f aca="false">C139+D139</f>
        <v>0</v>
      </c>
      <c r="F139" s="10" t="n">
        <f aca="false">MAX(0,B139-E139)</f>
        <v>61707.1533</v>
      </c>
      <c r="G139" s="10" t="n">
        <f aca="false">A139-F139</f>
        <v>83292.8467</v>
      </c>
      <c r="H139" s="11" t="n">
        <f aca="false">IFERROR(F139/A139,0)</f>
        <v>0.425566574482759</v>
      </c>
      <c r="I139" s="10" t="n">
        <f aca="false">A139/12</f>
        <v>12083.3333333333</v>
      </c>
      <c r="J139" s="10" t="n">
        <f aca="false">G139/12</f>
        <v>6941.07055833333</v>
      </c>
      <c r="K139" s="10" t="n">
        <f aca="false">I139-J139</f>
        <v>5142.262775</v>
      </c>
    </row>
    <row r="140" customFormat="false" ht="15" hidden="false" customHeight="true" outlineLevel="0" collapsed="false">
      <c r="A140" s="6" t="n">
        <v>146000</v>
      </c>
      <c r="B140" s="10" t="n">
        <f aca="false">IF(A140&lt;='Tax Brackets'!$C$4,A140*'Tax Brackets'!$D$4,IF(A140&lt;='Tax Brackets'!$C$5,'Tax Brackets'!$C$4*'Tax Brackets'!$D$4+(A140-'Tax Brackets'!$C$4)*'Tax Brackets'!$D$5,'Tax Brackets'!$C$4*'Tax Brackets'!$D$4+('Tax Brackets'!$C$5-'Tax Brackets'!$C$4)*'Tax Brackets'!$D$5+(A140-'Tax Brackets'!$C$5)*'Tax Brackets'!$D$6))</f>
        <v>62202.1533</v>
      </c>
      <c r="C140" s="10" t="n">
        <f aca="false">IF(A140&lt;='Tax Credits'!$C$6,'Tax Credits'!$D$6,MAX(0,'Tax Credits'!$D$7-'Tax Credits'!$E$7*(A140-'Tax Credits'!$B$7)))</f>
        <v>0</v>
      </c>
      <c r="D140" s="10" t="n">
        <f aca="false">IF(A140&lt;='Tax Credits'!$C$11,A140*'Tax Credits'!$E$11,IF(A140&lt;='Tax Credits'!$C$12,'Tax Credits'!$D$12+(A140-'Tax Credits'!$B$12)*'Tax Credits'!$E$12,IF(A140&lt;='Tax Credits'!$C$13,'Tax Credits'!$D$13+(A140-'Tax Credits'!$B$13)*'Tax Credits'!$E$13,MAX(0,'Tax Credits'!$D$14+(A140-'Tax Credits'!$B$14)*'Tax Credits'!$E$14))))</f>
        <v>0</v>
      </c>
      <c r="E140" s="10" t="n">
        <f aca="false">C140+D140</f>
        <v>0</v>
      </c>
      <c r="F140" s="10" t="n">
        <f aca="false">MAX(0,B140-E140)</f>
        <v>62202.1533</v>
      </c>
      <c r="G140" s="10" t="n">
        <f aca="false">A140-F140</f>
        <v>83797.8467</v>
      </c>
      <c r="H140" s="11" t="n">
        <f aca="false">IFERROR(F140/A140,0)</f>
        <v>0.426042145890411</v>
      </c>
      <c r="I140" s="10" t="n">
        <f aca="false">A140/12</f>
        <v>12166.6666666667</v>
      </c>
      <c r="J140" s="10" t="n">
        <f aca="false">G140/12</f>
        <v>6983.15389166667</v>
      </c>
      <c r="K140" s="10" t="n">
        <f aca="false">I140-J140</f>
        <v>5183.512775</v>
      </c>
    </row>
    <row r="141" customFormat="false" ht="15" hidden="false" customHeight="true" outlineLevel="0" collapsed="false">
      <c r="A141" s="6" t="n">
        <v>147000</v>
      </c>
      <c r="B141" s="10" t="n">
        <f aca="false">IF(A141&lt;='Tax Brackets'!$C$4,A141*'Tax Brackets'!$D$4,IF(A141&lt;='Tax Brackets'!$C$5,'Tax Brackets'!$C$4*'Tax Brackets'!$D$4+(A141-'Tax Brackets'!$C$4)*'Tax Brackets'!$D$5,'Tax Brackets'!$C$4*'Tax Brackets'!$D$4+('Tax Brackets'!$C$5-'Tax Brackets'!$C$4)*'Tax Brackets'!$D$5+(A141-'Tax Brackets'!$C$5)*'Tax Brackets'!$D$6))</f>
        <v>62697.1533</v>
      </c>
      <c r="C141" s="10" t="n">
        <f aca="false">IF(A141&lt;='Tax Credits'!$C$6,'Tax Credits'!$D$6,MAX(0,'Tax Credits'!$D$7-'Tax Credits'!$E$7*(A141-'Tax Credits'!$B$7)))</f>
        <v>0</v>
      </c>
      <c r="D141" s="10" t="n">
        <f aca="false">IF(A141&lt;='Tax Credits'!$C$11,A141*'Tax Credits'!$E$11,IF(A141&lt;='Tax Credits'!$C$12,'Tax Credits'!$D$12+(A141-'Tax Credits'!$B$12)*'Tax Credits'!$E$12,IF(A141&lt;='Tax Credits'!$C$13,'Tax Credits'!$D$13+(A141-'Tax Credits'!$B$13)*'Tax Credits'!$E$13,MAX(0,'Tax Credits'!$D$14+(A141-'Tax Credits'!$B$14)*'Tax Credits'!$E$14))))</f>
        <v>0</v>
      </c>
      <c r="E141" s="10" t="n">
        <f aca="false">C141+D141</f>
        <v>0</v>
      </c>
      <c r="F141" s="10" t="n">
        <f aca="false">MAX(0,B141-E141)</f>
        <v>62697.1533</v>
      </c>
      <c r="G141" s="10" t="n">
        <f aca="false">A141-F141</f>
        <v>84302.8467</v>
      </c>
      <c r="H141" s="11" t="n">
        <f aca="false">IFERROR(F141/A141,0)</f>
        <v>0.426511246938776</v>
      </c>
      <c r="I141" s="10" t="n">
        <f aca="false">A141/12</f>
        <v>12250</v>
      </c>
      <c r="J141" s="10" t="n">
        <f aca="false">G141/12</f>
        <v>7025.237225</v>
      </c>
      <c r="K141" s="10" t="n">
        <f aca="false">I141-J141</f>
        <v>5224.762775</v>
      </c>
    </row>
    <row r="142" customFormat="false" ht="15" hidden="false" customHeight="true" outlineLevel="0" collapsed="false">
      <c r="A142" s="6" t="n">
        <v>148000</v>
      </c>
      <c r="B142" s="10" t="n">
        <f aca="false">IF(A142&lt;='Tax Brackets'!$C$4,A142*'Tax Brackets'!$D$4,IF(A142&lt;='Tax Brackets'!$C$5,'Tax Brackets'!$C$4*'Tax Brackets'!$D$4+(A142-'Tax Brackets'!$C$4)*'Tax Brackets'!$D$5,'Tax Brackets'!$C$4*'Tax Brackets'!$D$4+('Tax Brackets'!$C$5-'Tax Brackets'!$C$4)*'Tax Brackets'!$D$5+(A142-'Tax Brackets'!$C$5)*'Tax Brackets'!$D$6))</f>
        <v>63192.1533</v>
      </c>
      <c r="C142" s="10" t="n">
        <f aca="false">IF(A142&lt;='Tax Credits'!$C$6,'Tax Credits'!$D$6,MAX(0,'Tax Credits'!$D$7-'Tax Credits'!$E$7*(A142-'Tax Credits'!$B$7)))</f>
        <v>0</v>
      </c>
      <c r="D142" s="10" t="n">
        <f aca="false">IF(A142&lt;='Tax Credits'!$C$11,A142*'Tax Credits'!$E$11,IF(A142&lt;='Tax Credits'!$C$12,'Tax Credits'!$D$12+(A142-'Tax Credits'!$B$12)*'Tax Credits'!$E$12,IF(A142&lt;='Tax Credits'!$C$13,'Tax Credits'!$D$13+(A142-'Tax Credits'!$B$13)*'Tax Credits'!$E$13,MAX(0,'Tax Credits'!$D$14+(A142-'Tax Credits'!$B$14)*'Tax Credits'!$E$14))))</f>
        <v>0</v>
      </c>
      <c r="E142" s="10" t="n">
        <f aca="false">C142+D142</f>
        <v>0</v>
      </c>
      <c r="F142" s="10" t="n">
        <f aca="false">MAX(0,B142-E142)</f>
        <v>63192.1533</v>
      </c>
      <c r="G142" s="10" t="n">
        <f aca="false">A142-F142</f>
        <v>84807.8467</v>
      </c>
      <c r="H142" s="11" t="n">
        <f aca="false">IFERROR(F142/A142,0)</f>
        <v>0.426974008783784</v>
      </c>
      <c r="I142" s="10" t="n">
        <f aca="false">A142/12</f>
        <v>12333.3333333333</v>
      </c>
      <c r="J142" s="10" t="n">
        <f aca="false">G142/12</f>
        <v>7067.32055833333</v>
      </c>
      <c r="K142" s="10" t="n">
        <f aca="false">I142-J142</f>
        <v>5266.012775</v>
      </c>
    </row>
    <row r="143" customFormat="false" ht="15" hidden="false" customHeight="true" outlineLevel="0" collapsed="false">
      <c r="A143" s="6" t="n">
        <v>149000</v>
      </c>
      <c r="B143" s="10" t="n">
        <f aca="false">IF(A143&lt;='Tax Brackets'!$C$4,A143*'Tax Brackets'!$D$4,IF(A143&lt;='Tax Brackets'!$C$5,'Tax Brackets'!$C$4*'Tax Brackets'!$D$4+(A143-'Tax Brackets'!$C$4)*'Tax Brackets'!$D$5,'Tax Brackets'!$C$4*'Tax Brackets'!$D$4+('Tax Brackets'!$C$5-'Tax Brackets'!$C$4)*'Tax Brackets'!$D$5+(A143-'Tax Brackets'!$C$5)*'Tax Brackets'!$D$6))</f>
        <v>63687.1533</v>
      </c>
      <c r="C143" s="10" t="n">
        <f aca="false">IF(A143&lt;='Tax Credits'!$C$6,'Tax Credits'!$D$6,MAX(0,'Tax Credits'!$D$7-'Tax Credits'!$E$7*(A143-'Tax Credits'!$B$7)))</f>
        <v>0</v>
      </c>
      <c r="D143" s="10" t="n">
        <f aca="false">IF(A143&lt;='Tax Credits'!$C$11,A143*'Tax Credits'!$E$11,IF(A143&lt;='Tax Credits'!$C$12,'Tax Credits'!$D$12+(A143-'Tax Credits'!$B$12)*'Tax Credits'!$E$12,IF(A143&lt;='Tax Credits'!$C$13,'Tax Credits'!$D$13+(A143-'Tax Credits'!$B$13)*'Tax Credits'!$E$13,MAX(0,'Tax Credits'!$D$14+(A143-'Tax Credits'!$B$14)*'Tax Credits'!$E$14))))</f>
        <v>0</v>
      </c>
      <c r="E143" s="10" t="n">
        <f aca="false">C143+D143</f>
        <v>0</v>
      </c>
      <c r="F143" s="10" t="n">
        <f aca="false">MAX(0,B143-E143)</f>
        <v>63687.1533</v>
      </c>
      <c r="G143" s="10" t="n">
        <f aca="false">A143-F143</f>
        <v>85312.8467</v>
      </c>
      <c r="H143" s="11" t="n">
        <f aca="false">IFERROR(F143/A143,0)</f>
        <v>0.427430559060403</v>
      </c>
      <c r="I143" s="10" t="n">
        <f aca="false">A143/12</f>
        <v>12416.6666666667</v>
      </c>
      <c r="J143" s="10" t="n">
        <f aca="false">G143/12</f>
        <v>7109.40389166667</v>
      </c>
      <c r="K143" s="10" t="n">
        <f aca="false">I143-J143</f>
        <v>5307.262775</v>
      </c>
    </row>
    <row r="144" customFormat="false" ht="15" hidden="false" customHeight="true" outlineLevel="0" collapsed="false">
      <c r="A144" s="6" t="n">
        <v>150000</v>
      </c>
      <c r="B144" s="10" t="n">
        <f aca="false">IF(A144&lt;='Tax Brackets'!$C$4,A144*'Tax Brackets'!$D$4,IF(A144&lt;='Tax Brackets'!$C$5,'Tax Brackets'!$C$4*'Tax Brackets'!$D$4+(A144-'Tax Brackets'!$C$4)*'Tax Brackets'!$D$5,'Tax Brackets'!$C$4*'Tax Brackets'!$D$4+('Tax Brackets'!$C$5-'Tax Brackets'!$C$4)*'Tax Brackets'!$D$5+(A144-'Tax Brackets'!$C$5)*'Tax Brackets'!$D$6))</f>
        <v>64182.1533</v>
      </c>
      <c r="C144" s="10" t="n">
        <f aca="false">IF(A144&lt;='Tax Credits'!$C$6,'Tax Credits'!$D$6,MAX(0,'Tax Credits'!$D$7-'Tax Credits'!$E$7*(A144-'Tax Credits'!$B$7)))</f>
        <v>0</v>
      </c>
      <c r="D144" s="10" t="n">
        <f aca="false">IF(A144&lt;='Tax Credits'!$C$11,A144*'Tax Credits'!$E$11,IF(A144&lt;='Tax Credits'!$C$12,'Tax Credits'!$D$12+(A144-'Tax Credits'!$B$12)*'Tax Credits'!$E$12,IF(A144&lt;='Tax Credits'!$C$13,'Tax Credits'!$D$13+(A144-'Tax Credits'!$B$13)*'Tax Credits'!$E$13,MAX(0,'Tax Credits'!$D$14+(A144-'Tax Credits'!$B$14)*'Tax Credits'!$E$14))))</f>
        <v>0</v>
      </c>
      <c r="E144" s="10" t="n">
        <f aca="false">C144+D144</f>
        <v>0</v>
      </c>
      <c r="F144" s="10" t="n">
        <f aca="false">MAX(0,B144-E144)</f>
        <v>64182.1533</v>
      </c>
      <c r="G144" s="10" t="n">
        <f aca="false">A144-F144</f>
        <v>85817.8467</v>
      </c>
      <c r="H144" s="11" t="n">
        <f aca="false">IFERROR(F144/A144,0)</f>
        <v>0.427881022</v>
      </c>
      <c r="I144" s="10" t="n">
        <f aca="false">A144/12</f>
        <v>12500</v>
      </c>
      <c r="J144" s="10" t="n">
        <f aca="false">G144/12</f>
        <v>7151.487225</v>
      </c>
      <c r="K144" s="10" t="n">
        <f aca="false">I144-J144</f>
        <v>5348.512775</v>
      </c>
    </row>
  </sheetData>
  <mergeCells count="2">
    <mergeCell ref="A1:K1"/>
    <mergeCell ref="A2:K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3" min="2" style="1" width="14"/>
    <col collapsed="false" customWidth="true" hidden="false" outlineLevel="0" max="4" min="4" style="1" width="12"/>
    <col collapsed="false" customWidth="true" hidden="false" outlineLevel="0" max="5" min="5" style="1" width="10"/>
  </cols>
  <sheetData>
    <row r="1" customFormat="false" ht="17.25" hidden="false" customHeight="true" outlineLevel="0" collapsed="false">
      <c r="A1" s="2" t="s">
        <v>38</v>
      </c>
      <c r="B1" s="2"/>
      <c r="C1" s="2"/>
      <c r="D1" s="2"/>
      <c r="E1" s="2"/>
    </row>
    <row r="2" customFormat="false" ht="15" hidden="false" customHeight="true" outlineLevel="0" collapsed="false">
      <c r="A2" s="3" t="s">
        <v>39</v>
      </c>
      <c r="B2" s="3"/>
      <c r="C2" s="3"/>
      <c r="D2" s="3"/>
      <c r="E2" s="3"/>
    </row>
    <row r="4" customFormat="false" ht="15" hidden="false" customHeight="true" outlineLevel="0" collapsed="false">
      <c r="A4" s="8" t="s">
        <v>40</v>
      </c>
      <c r="B4" s="8"/>
      <c r="C4" s="8"/>
      <c r="D4" s="8"/>
      <c r="E4" s="8"/>
    </row>
    <row r="5" customFormat="false" ht="15" hidden="false" customHeight="true" outlineLevel="0" collapsed="false">
      <c r="A5" s="4" t="s">
        <v>2</v>
      </c>
      <c r="B5" s="4" t="s">
        <v>3</v>
      </c>
      <c r="C5" s="4" t="s">
        <v>4</v>
      </c>
      <c r="D5" s="4" t="s">
        <v>5</v>
      </c>
    </row>
    <row r="6" customFormat="false" ht="15" hidden="false" customHeight="true" outlineLevel="0" collapsed="false">
      <c r="A6" s="5" t="n">
        <v>1</v>
      </c>
      <c r="B6" s="10" t="n">
        <v>0</v>
      </c>
      <c r="C6" s="10" t="n">
        <v>38883</v>
      </c>
      <c r="D6" s="11" t="n">
        <v>0.3575</v>
      </c>
    </row>
    <row r="7" customFormat="false" ht="15" hidden="false" customHeight="true" outlineLevel="0" collapsed="false">
      <c r="A7" s="5" t="n">
        <v>2</v>
      </c>
      <c r="B7" s="10" t="n">
        <v>38883</v>
      </c>
      <c r="C7" s="10" t="n">
        <v>78426</v>
      </c>
      <c r="D7" s="11" t="n">
        <v>0.3756</v>
      </c>
    </row>
    <row r="8" customFormat="false" ht="15" hidden="false" customHeight="true" outlineLevel="0" collapsed="false">
      <c r="A8" s="5" t="n">
        <v>3</v>
      </c>
      <c r="B8" s="10" t="n">
        <v>78426</v>
      </c>
      <c r="C8" s="5" t="s">
        <v>41</v>
      </c>
      <c r="D8" s="11" t="n">
        <v>0.495</v>
      </c>
    </row>
    <row r="10" customFormat="false" ht="15" hidden="false" customHeight="true" outlineLevel="0" collapsed="false">
      <c r="A10" s="8" t="s">
        <v>42</v>
      </c>
      <c r="B10" s="8"/>
      <c r="C10" s="8"/>
      <c r="D10" s="8"/>
      <c r="E10" s="8"/>
    </row>
    <row r="11" customFormat="false" ht="15" hidden="false" customHeight="true" outlineLevel="0" collapsed="false">
      <c r="A11" s="4" t="s">
        <v>2</v>
      </c>
      <c r="B11" s="4" t="s">
        <v>3</v>
      </c>
      <c r="C11" s="4" t="s">
        <v>4</v>
      </c>
      <c r="D11" s="4" t="s">
        <v>5</v>
      </c>
    </row>
    <row r="12" customFormat="false" ht="15" hidden="false" customHeight="true" outlineLevel="0" collapsed="false">
      <c r="A12" s="5" t="n">
        <v>1</v>
      </c>
      <c r="B12" s="10" t="n">
        <v>0</v>
      </c>
      <c r="C12" s="10" t="n">
        <v>68843</v>
      </c>
      <c r="D12" s="11" t="n">
        <v>0.245</v>
      </c>
    </row>
    <row r="13" customFormat="false" ht="15" hidden="false" customHeight="true" outlineLevel="0" collapsed="false">
      <c r="A13" s="5" t="n">
        <v>2</v>
      </c>
      <c r="B13" s="10" t="n">
        <v>68843</v>
      </c>
      <c r="C13" s="5" t="s">
        <v>41</v>
      </c>
      <c r="D13" s="11" t="n">
        <v>0.31</v>
      </c>
    </row>
    <row r="15" customFormat="false" ht="15" hidden="false" customHeight="true" outlineLevel="0" collapsed="false">
      <c r="A15" s="8" t="s">
        <v>43</v>
      </c>
      <c r="B15" s="8"/>
      <c r="C15" s="8"/>
      <c r="D15" s="8"/>
      <c r="E15" s="8"/>
    </row>
    <row r="16" customFormat="false" ht="15" hidden="false" customHeight="true" outlineLevel="0" collapsed="false">
      <c r="A16" s="12" t="s">
        <v>44</v>
      </c>
      <c r="B16" s="13" t="n">
        <v>59357</v>
      </c>
    </row>
    <row r="17" customFormat="false" ht="15" hidden="false" customHeight="true" outlineLevel="0" collapsed="false">
      <c r="A17" s="12" t="s">
        <v>45</v>
      </c>
      <c r="B17" s="14" t="n">
        <v>0.36</v>
      </c>
    </row>
    <row r="19" customFormat="false" ht="15" hidden="false" customHeight="true" outlineLevel="0" collapsed="false">
      <c r="A19" s="3" t="s">
        <v>46</v>
      </c>
      <c r="B19" s="3"/>
      <c r="C19" s="3"/>
      <c r="D19" s="3"/>
      <c r="E19" s="3"/>
    </row>
    <row r="20" customFormat="false" ht="15" hidden="false" customHeight="true" outlineLevel="0" collapsed="false">
      <c r="A20" s="3" t="s">
        <v>47</v>
      </c>
      <c r="B20" s="3"/>
      <c r="C20" s="3"/>
      <c r="D20" s="3"/>
      <c r="E20" s="3"/>
    </row>
    <row r="21" customFormat="false" ht="15" hidden="false" customHeight="true" outlineLevel="0" collapsed="false">
      <c r="A21" s="3" t="s">
        <v>48</v>
      </c>
      <c r="B21" s="3"/>
      <c r="C21" s="3"/>
      <c r="D21" s="3"/>
      <c r="E21" s="3"/>
    </row>
    <row r="22" customFormat="false" ht="15" hidden="false" customHeight="true" outlineLevel="0" collapsed="false">
      <c r="A22" s="3" t="s">
        <v>49</v>
      </c>
      <c r="B22" s="3"/>
      <c r="C22" s="3"/>
      <c r="D22" s="3"/>
      <c r="E22" s="3"/>
    </row>
    <row r="23" customFormat="false" ht="15" hidden="false" customHeight="true" outlineLevel="0" collapsed="false">
      <c r="A23" s="3" t="s">
        <v>50</v>
      </c>
      <c r="B23" s="3"/>
      <c r="C23" s="3"/>
      <c r="D23" s="3"/>
      <c r="E23" s="3"/>
    </row>
  </sheetData>
  <mergeCells count="10">
    <mergeCell ref="A1:E1"/>
    <mergeCell ref="A2:E2"/>
    <mergeCell ref="A4:E4"/>
    <mergeCell ref="A10:E10"/>
    <mergeCell ref="A15:E15"/>
    <mergeCell ref="A19:E19"/>
    <mergeCell ref="A20:E20"/>
    <mergeCell ref="A21:E21"/>
    <mergeCell ref="A22:E22"/>
    <mergeCell ref="A23:E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1" width="15"/>
    <col collapsed="false" customWidth="true" hidden="false" outlineLevel="0" max="5" min="3" style="1" width="13"/>
    <col collapsed="false" customWidth="true" hidden="false" outlineLevel="0" max="7" min="6" style="1" width="15"/>
    <col collapsed="false" customWidth="true" hidden="false" outlineLevel="0" max="8" min="8" style="1" width="13"/>
    <col collapsed="false" customWidth="true" hidden="false" outlineLevel="0" max="10" min="9" style="1" width="12"/>
  </cols>
  <sheetData>
    <row r="1" customFormat="false" ht="17.25" hidden="false" customHeight="true" outlineLevel="0" collapsed="false">
      <c r="A1" s="2" t="s">
        <v>51</v>
      </c>
      <c r="B1" s="2"/>
      <c r="C1" s="2"/>
      <c r="D1" s="2"/>
      <c r="E1" s="2"/>
      <c r="F1" s="2"/>
      <c r="G1" s="2"/>
      <c r="H1" s="2"/>
      <c r="I1" s="2"/>
    </row>
    <row r="2" customFormat="false" ht="15" hidden="false" customHeight="true" outlineLevel="0" collapsed="false">
      <c r="A2" s="3" t="s">
        <v>52</v>
      </c>
      <c r="B2" s="3"/>
      <c r="C2" s="3"/>
      <c r="D2" s="3"/>
      <c r="E2" s="3"/>
      <c r="F2" s="3"/>
      <c r="G2" s="3"/>
      <c r="H2" s="3"/>
      <c r="I2" s="3"/>
    </row>
    <row r="3" customFormat="false" ht="26.25" hidden="false" customHeight="true" outlineLevel="0" collapsed="false">
      <c r="A3" s="4" t="s">
        <v>27</v>
      </c>
      <c r="B3" s="4" t="s">
        <v>28</v>
      </c>
      <c r="C3" s="4" t="s">
        <v>29</v>
      </c>
      <c r="D3" s="4" t="s">
        <v>30</v>
      </c>
      <c r="E3" s="4" t="s">
        <v>31</v>
      </c>
      <c r="F3" s="4" t="s">
        <v>32</v>
      </c>
      <c r="G3" s="4" t="s">
        <v>33</v>
      </c>
      <c r="H3" s="4" t="s">
        <v>34</v>
      </c>
      <c r="I3" s="4" t="s">
        <v>35</v>
      </c>
      <c r="J3" s="4" t="s">
        <v>36</v>
      </c>
    </row>
    <row r="4" customFormat="false" ht="15" hidden="false" customHeight="true" outlineLevel="0" collapsed="false">
      <c r="A4" s="6" t="n">
        <v>10000</v>
      </c>
      <c r="B4" s="10" t="n">
        <f aca="false">IF(A4&lt;='Tax Brackets'!$C$4,A4*'Tax Brackets'!$D$4,IF(A4&lt;='Tax Brackets'!$C$5,'Tax Brackets'!$C$4*'Tax Brackets'!$D$4+(A4-'Tax Brackets'!$C$4)*'Tax Brackets'!$D$5,'Tax Brackets'!$C$4*'Tax Brackets'!$D$4+('Tax Brackets'!$C$5-'Tax Brackets'!$C$4)*'Tax Brackets'!$D$5+(A4-'Tax Brackets'!$C$5)*'Tax Brackets'!$D$6))</f>
        <v>3575</v>
      </c>
      <c r="C4" s="10" t="n">
        <f aca="false">IF(A4&lt;='Tax Credits'!$C$6,'Tax Credits'!$D$6,MAX(0,'Tax Credits'!$D$7-'Tax Credits'!$E$7*(A4-'Tax Credits'!$B$7)))</f>
        <v>3115</v>
      </c>
      <c r="D4" s="10" t="n">
        <f aca="false">IF(A4&lt;='Tax Credits'!$C$11,A4*'Tax Credits'!$E$11,IF(A4&lt;='Tax Credits'!$C$12,'Tax Credits'!$D$12+(A4-'Tax Credits'!$B$12)*'Tax Credits'!$E$12,IF(A4&lt;='Tax Credits'!$C$13,'Tax Credits'!$D$13+(A4-'Tax Credits'!$B$13)*'Tax Credits'!$E$13,MAX(0,'Tax Credits'!$D$14+(A4-'Tax Credits'!$B$14)*'Tax Credits'!$E$14))))</f>
        <v>832.4</v>
      </c>
      <c r="E4" s="10" t="n">
        <f aca="false">C4+D4</f>
        <v>3947.4</v>
      </c>
      <c r="F4" s="10" t="n">
        <f aca="false">MAX(0,B4-E4)</f>
        <v>0</v>
      </c>
      <c r="G4" s="10" t="n">
        <f aca="false">A4-F4</f>
        <v>10000</v>
      </c>
      <c r="H4" s="11" t="n">
        <f aca="false">IFERROR(F4/A4,0)</f>
        <v>0</v>
      </c>
      <c r="I4" s="10" t="n">
        <f aca="false">A4/12</f>
        <v>833.333333333333</v>
      </c>
      <c r="J4" s="10" t="n">
        <f aca="false">G4/12</f>
        <v>833.333333333333</v>
      </c>
    </row>
    <row r="5" customFormat="false" ht="15" hidden="false" customHeight="true" outlineLevel="0" collapsed="false">
      <c r="A5" s="6" t="n">
        <v>15000</v>
      </c>
      <c r="B5" s="10" t="n">
        <f aca="false">IF(A5&lt;='Tax Brackets'!$C$4,A5*'Tax Brackets'!$D$4,IF(A5&lt;='Tax Brackets'!$C$5,'Tax Brackets'!$C$4*'Tax Brackets'!$D$4+(A5-'Tax Brackets'!$C$4)*'Tax Brackets'!$D$5,'Tax Brackets'!$C$4*'Tax Brackets'!$D$4+('Tax Brackets'!$C$5-'Tax Brackets'!$C$4)*'Tax Brackets'!$D$5+(A5-'Tax Brackets'!$C$5)*'Tax Brackets'!$D$6))</f>
        <v>5362.5</v>
      </c>
      <c r="C5" s="10" t="n">
        <f aca="false">IF(A5&lt;='Tax Credits'!$C$6,'Tax Credits'!$D$6,MAX(0,'Tax Credits'!$D$7-'Tax Credits'!$E$7*(A5-'Tax Credits'!$B$7)))</f>
        <v>3115</v>
      </c>
      <c r="D5" s="10" t="n">
        <f aca="false">IF(A5&lt;='Tax Credits'!$C$11,A5*'Tax Credits'!$E$11,IF(A5&lt;='Tax Credits'!$C$12,'Tax Credits'!$D$12+(A5-'Tax Credits'!$B$12)*'Tax Credits'!$E$12,IF(A5&lt;='Tax Credits'!$C$13,'Tax Credits'!$D$13+(A5-'Tax Credits'!$B$13)*'Tax Credits'!$E$13,MAX(0,'Tax Credits'!$D$14+(A5-'Tax Credits'!$B$14)*'Tax Credits'!$E$14))))</f>
        <v>1937.12315</v>
      </c>
      <c r="E5" s="10" t="n">
        <f aca="false">C5+D5</f>
        <v>5052.12315</v>
      </c>
      <c r="F5" s="10" t="n">
        <f aca="false">MAX(0,B5-E5)</f>
        <v>310.376850000001</v>
      </c>
      <c r="G5" s="10" t="n">
        <f aca="false">A5-F5</f>
        <v>14689.62315</v>
      </c>
      <c r="H5" s="11" t="n">
        <f aca="false">IFERROR(F5/A5,0)</f>
        <v>0.02069179</v>
      </c>
      <c r="I5" s="10" t="n">
        <f aca="false">A5/12</f>
        <v>1250</v>
      </c>
      <c r="J5" s="10" t="n">
        <f aca="false">G5/12</f>
        <v>1224.1352625</v>
      </c>
    </row>
    <row r="6" customFormat="false" ht="15" hidden="false" customHeight="true" outlineLevel="0" collapsed="false">
      <c r="A6" s="6" t="n">
        <v>20000</v>
      </c>
      <c r="B6" s="10" t="n">
        <f aca="false">IF(A6&lt;='Tax Brackets'!$C$4,A6*'Tax Brackets'!$D$4,IF(A6&lt;='Tax Brackets'!$C$5,'Tax Brackets'!$C$4*'Tax Brackets'!$D$4+(A6-'Tax Brackets'!$C$4)*'Tax Brackets'!$D$5,'Tax Brackets'!$C$4*'Tax Brackets'!$D$4+('Tax Brackets'!$C$5-'Tax Brackets'!$C$4)*'Tax Brackets'!$D$5+(A6-'Tax Brackets'!$C$5)*'Tax Brackets'!$D$6))</f>
        <v>7150</v>
      </c>
      <c r="C6" s="10" t="n">
        <f aca="false">IF(A6&lt;='Tax Credits'!$C$6,'Tax Credits'!$D$6,MAX(0,'Tax Credits'!$D$7-'Tax Credits'!$E$7*(A6-'Tax Credits'!$B$7)))</f>
        <v>3115</v>
      </c>
      <c r="D6" s="10" t="n">
        <f aca="false">IF(A6&lt;='Tax Credits'!$C$11,A6*'Tax Credits'!$E$11,IF(A6&lt;='Tax Credits'!$C$12,'Tax Credits'!$D$12+(A6-'Tax Credits'!$B$12)*'Tax Credits'!$E$12,IF(A6&lt;='Tax Credits'!$C$13,'Tax Credits'!$D$13+(A6-'Tax Credits'!$B$13)*'Tax Credits'!$E$13,MAX(0,'Tax Credits'!$D$14+(A6-'Tax Credits'!$B$14)*'Tax Credits'!$E$14))))</f>
        <v>3487.57315</v>
      </c>
      <c r="E6" s="10" t="n">
        <f aca="false">C6+D6</f>
        <v>6602.57315</v>
      </c>
      <c r="F6" s="10" t="n">
        <f aca="false">MAX(0,B6-E6)</f>
        <v>547.42685</v>
      </c>
      <c r="G6" s="10" t="n">
        <f aca="false">A6-F6</f>
        <v>19452.57315</v>
      </c>
      <c r="H6" s="11" t="n">
        <f aca="false">IFERROR(F6/A6,0)</f>
        <v>0.0273713425</v>
      </c>
      <c r="I6" s="10" t="n">
        <f aca="false">A6/12</f>
        <v>1666.66666666667</v>
      </c>
      <c r="J6" s="10" t="n">
        <f aca="false">G6/12</f>
        <v>1621.0477625</v>
      </c>
    </row>
    <row r="7" customFormat="false" ht="15" hidden="false" customHeight="true" outlineLevel="0" collapsed="false">
      <c r="A7" s="6" t="n">
        <v>25000</v>
      </c>
      <c r="B7" s="10" t="n">
        <f aca="false">IF(A7&lt;='Tax Brackets'!$C$4,A7*'Tax Brackets'!$D$4,IF(A7&lt;='Tax Brackets'!$C$5,'Tax Brackets'!$C$4*'Tax Brackets'!$D$4+(A7-'Tax Brackets'!$C$4)*'Tax Brackets'!$D$5,'Tax Brackets'!$C$4*'Tax Brackets'!$D$4+('Tax Brackets'!$C$5-'Tax Brackets'!$C$4)*'Tax Brackets'!$D$5+(A7-'Tax Brackets'!$C$5)*'Tax Brackets'!$D$6))</f>
        <v>8937.5</v>
      </c>
      <c r="C7" s="10" t="n">
        <f aca="false">IF(A7&lt;='Tax Credits'!$C$6,'Tax Credits'!$D$6,MAX(0,'Tax Credits'!$D$7-'Tax Credits'!$E$7*(A7-'Tax Credits'!$B$7)))</f>
        <v>3115</v>
      </c>
      <c r="D7" s="10" t="n">
        <f aca="false">IF(A7&lt;='Tax Credits'!$C$11,A7*'Tax Credits'!$E$11,IF(A7&lt;='Tax Credits'!$C$12,'Tax Credits'!$D$12+(A7-'Tax Credits'!$B$12)*'Tax Credits'!$E$12,IF(A7&lt;='Tax Credits'!$C$13,'Tax Credits'!$D$13+(A7-'Tax Credits'!$B$13)*'Tax Credits'!$E$13,MAX(0,'Tax Credits'!$D$14+(A7-'Tax Credits'!$B$14)*'Tax Credits'!$E$14))))</f>
        <v>5038.02315</v>
      </c>
      <c r="E7" s="10" t="n">
        <f aca="false">C7+D7</f>
        <v>8153.02315</v>
      </c>
      <c r="F7" s="10" t="n">
        <f aca="false">MAX(0,B7-E7)</f>
        <v>784.476850000001</v>
      </c>
      <c r="G7" s="10" t="n">
        <f aca="false">A7-F7</f>
        <v>24215.52315</v>
      </c>
      <c r="H7" s="11" t="n">
        <f aca="false">IFERROR(F7/A7,0)</f>
        <v>0.031379074</v>
      </c>
      <c r="I7" s="10" t="n">
        <f aca="false">A7/12</f>
        <v>2083.33333333333</v>
      </c>
      <c r="J7" s="10" t="n">
        <f aca="false">G7/12</f>
        <v>2017.9602625</v>
      </c>
    </row>
    <row r="8" customFormat="false" ht="15" hidden="false" customHeight="true" outlineLevel="0" collapsed="false">
      <c r="A8" s="6" t="n">
        <v>30000</v>
      </c>
      <c r="B8" s="10" t="n">
        <f aca="false">IF(A8&lt;='Tax Brackets'!$C$4,A8*'Tax Brackets'!$D$4,IF(A8&lt;='Tax Brackets'!$C$5,'Tax Brackets'!$C$4*'Tax Brackets'!$D$4+(A8-'Tax Brackets'!$C$4)*'Tax Brackets'!$D$5,'Tax Brackets'!$C$4*'Tax Brackets'!$D$4+('Tax Brackets'!$C$5-'Tax Brackets'!$C$4)*'Tax Brackets'!$D$5+(A8-'Tax Brackets'!$C$5)*'Tax Brackets'!$D$6))</f>
        <v>10725</v>
      </c>
      <c r="C8" s="10" t="n">
        <f aca="false">IF(A8&lt;='Tax Credits'!$C$6,'Tax Credits'!$D$6,MAX(0,'Tax Credits'!$D$7-'Tax Credits'!$E$7*(A8-'Tax Credits'!$B$7)))</f>
        <v>3098.10928</v>
      </c>
      <c r="D8" s="10" t="n">
        <f aca="false">IF(A8&lt;='Tax Credits'!$C$11,A8*'Tax Credits'!$E$11,IF(A8&lt;='Tax Credits'!$C$12,'Tax Credits'!$D$12+(A8-'Tax Credits'!$B$12)*'Tax Credits'!$E$12,IF(A8&lt;='Tax Credits'!$C$13,'Tax Credits'!$D$13+(A8-'Tax Credits'!$B$13)*'Tax Credits'!$E$13,MAX(0,'Tax Credits'!$D$14+(A8-'Tax Credits'!$B$14)*'Tax Credits'!$E$14))))</f>
        <v>5381.0225</v>
      </c>
      <c r="E8" s="10" t="n">
        <f aca="false">C8+D8</f>
        <v>8479.13178</v>
      </c>
      <c r="F8" s="10" t="n">
        <f aca="false">MAX(0,B8-E8)</f>
        <v>2245.86822</v>
      </c>
      <c r="G8" s="10" t="n">
        <f aca="false">A8-F8</f>
        <v>27754.13178</v>
      </c>
      <c r="H8" s="11" t="n">
        <f aca="false">IFERROR(F8/A8,0)</f>
        <v>0.074862274</v>
      </c>
      <c r="I8" s="10" t="n">
        <f aca="false">A8/12</f>
        <v>2500</v>
      </c>
      <c r="J8" s="10" t="n">
        <f aca="false">G8/12</f>
        <v>2312.844315</v>
      </c>
    </row>
    <row r="9" customFormat="false" ht="15" hidden="false" customHeight="true" outlineLevel="0" collapsed="false">
      <c r="A9" s="6" t="n">
        <v>35000</v>
      </c>
      <c r="B9" s="10" t="n">
        <f aca="false">IF(A9&lt;='Tax Brackets'!$C$4,A9*'Tax Brackets'!$D$4,IF(A9&lt;='Tax Brackets'!$C$5,'Tax Brackets'!$C$4*'Tax Brackets'!$D$4+(A9-'Tax Brackets'!$C$4)*'Tax Brackets'!$D$5,'Tax Brackets'!$C$4*'Tax Brackets'!$D$4+('Tax Brackets'!$C$5-'Tax Brackets'!$C$4)*'Tax Brackets'!$D$5+(A9-'Tax Brackets'!$C$5)*'Tax Brackets'!$D$6))</f>
        <v>12512.5</v>
      </c>
      <c r="C9" s="10" t="n">
        <f aca="false">IF(A9&lt;='Tax Credits'!$C$6,'Tax Credits'!$D$6,MAX(0,'Tax Credits'!$D$7-'Tax Credits'!$E$7*(A9-'Tax Credits'!$B$7)))</f>
        <v>2778.20928</v>
      </c>
      <c r="D9" s="10" t="n">
        <f aca="false">IF(A9&lt;='Tax Credits'!$C$11,A9*'Tax Credits'!$E$11,IF(A9&lt;='Tax Credits'!$C$12,'Tax Credits'!$D$12+(A9-'Tax Credits'!$B$12)*'Tax Credits'!$E$12,IF(A9&lt;='Tax Credits'!$C$13,'Tax Credits'!$D$13+(A9-'Tax Credits'!$B$13)*'Tax Credits'!$E$13,MAX(0,'Tax Credits'!$D$14+(A9-'Tax Credits'!$B$14)*'Tax Credits'!$E$14))))</f>
        <v>5478.5225</v>
      </c>
      <c r="E9" s="10" t="n">
        <f aca="false">C9+D9</f>
        <v>8256.73178</v>
      </c>
      <c r="F9" s="10" t="n">
        <f aca="false">MAX(0,B9-E9)</f>
        <v>4255.76822</v>
      </c>
      <c r="G9" s="10" t="n">
        <f aca="false">A9-F9</f>
        <v>30744.23178</v>
      </c>
      <c r="H9" s="11" t="n">
        <f aca="false">IFERROR(F9/A9,0)</f>
        <v>0.121593377714286</v>
      </c>
      <c r="I9" s="10" t="n">
        <f aca="false">A9/12</f>
        <v>2916.66666666667</v>
      </c>
      <c r="J9" s="10" t="n">
        <f aca="false">G9/12</f>
        <v>2562.019315</v>
      </c>
    </row>
    <row r="10" customFormat="false" ht="15" hidden="false" customHeight="true" outlineLevel="0" collapsed="false">
      <c r="A10" s="6" t="n">
        <v>40000</v>
      </c>
      <c r="B10" s="10" t="n">
        <f aca="false">IF(A10&lt;='Tax Brackets'!$C$4,A10*'Tax Brackets'!$D$4,IF(A10&lt;='Tax Brackets'!$C$5,'Tax Brackets'!$C$4*'Tax Brackets'!$D$4+(A10-'Tax Brackets'!$C$4)*'Tax Brackets'!$D$5,'Tax Brackets'!$C$4*'Tax Brackets'!$D$4+('Tax Brackets'!$C$5-'Tax Brackets'!$C$4)*'Tax Brackets'!$D$5+(A10-'Tax Brackets'!$C$5)*'Tax Brackets'!$D$6))</f>
        <v>14320.2177</v>
      </c>
      <c r="C10" s="10" t="n">
        <f aca="false">IF(A10&lt;='Tax Credits'!$C$6,'Tax Credits'!$D$6,MAX(0,'Tax Credits'!$D$7-'Tax Credits'!$E$7*(A10-'Tax Credits'!$B$7)))</f>
        <v>2458.30928</v>
      </c>
      <c r="D10" s="10" t="n">
        <f aca="false">IF(A10&lt;='Tax Credits'!$C$11,A10*'Tax Credits'!$E$11,IF(A10&lt;='Tax Credits'!$C$12,'Tax Credits'!$D$12+(A10-'Tax Credits'!$B$12)*'Tax Credits'!$E$12,IF(A10&lt;='Tax Credits'!$C$13,'Tax Credits'!$D$13+(A10-'Tax Credits'!$B$13)*'Tax Credits'!$E$13,MAX(0,'Tax Credits'!$D$14+(A10-'Tax Credits'!$B$14)*'Tax Credits'!$E$14))))</f>
        <v>5576.0225</v>
      </c>
      <c r="E10" s="10" t="n">
        <f aca="false">C10+D10</f>
        <v>8034.33178</v>
      </c>
      <c r="F10" s="10" t="n">
        <f aca="false">MAX(0,B10-E10)</f>
        <v>6285.88592</v>
      </c>
      <c r="G10" s="10" t="n">
        <f aca="false">A10-F10</f>
        <v>33714.11408</v>
      </c>
      <c r="H10" s="11" t="n">
        <f aca="false">IFERROR(F10/A10,0)</f>
        <v>0.157147148</v>
      </c>
      <c r="I10" s="10" t="n">
        <f aca="false">A10/12</f>
        <v>3333.33333333333</v>
      </c>
      <c r="J10" s="10" t="n">
        <f aca="false">G10/12</f>
        <v>2809.50950666667</v>
      </c>
    </row>
    <row r="11" customFormat="false" ht="15" hidden="false" customHeight="true" outlineLevel="0" collapsed="false">
      <c r="A11" s="6" t="n">
        <v>45000</v>
      </c>
      <c r="B11" s="10" t="n">
        <f aca="false">IF(A11&lt;='Tax Brackets'!$C$4,A11*'Tax Brackets'!$D$4,IF(A11&lt;='Tax Brackets'!$C$5,'Tax Brackets'!$C$4*'Tax Brackets'!$D$4+(A11-'Tax Brackets'!$C$4)*'Tax Brackets'!$D$5,'Tax Brackets'!$C$4*'Tax Brackets'!$D$4+('Tax Brackets'!$C$5-'Tax Brackets'!$C$4)*'Tax Brackets'!$D$5+(A11-'Tax Brackets'!$C$5)*'Tax Brackets'!$D$6))</f>
        <v>16198.2177</v>
      </c>
      <c r="C11" s="10" t="n">
        <f aca="false">IF(A11&lt;='Tax Credits'!$C$6,'Tax Credits'!$D$6,MAX(0,'Tax Credits'!$D$7-'Tax Credits'!$E$7*(A11-'Tax Credits'!$B$7)))</f>
        <v>2138.40928</v>
      </c>
      <c r="D11" s="10" t="n">
        <f aca="false">IF(A11&lt;='Tax Credits'!$C$11,A11*'Tax Credits'!$E$11,IF(A11&lt;='Tax Credits'!$C$12,'Tax Credits'!$D$12+(A11-'Tax Credits'!$B$12)*'Tax Credits'!$E$12,IF(A11&lt;='Tax Credits'!$C$13,'Tax Credits'!$D$13+(A11-'Tax Credits'!$B$13)*'Tax Credits'!$E$13,MAX(0,'Tax Credits'!$D$14+(A11-'Tax Credits'!$B$14)*'Tax Credits'!$E$14))))</f>
        <v>5673.5225</v>
      </c>
      <c r="E11" s="10" t="n">
        <f aca="false">C11+D11</f>
        <v>7811.93178</v>
      </c>
      <c r="F11" s="10" t="n">
        <f aca="false">MAX(0,B11-E11)</f>
        <v>8386.28592</v>
      </c>
      <c r="G11" s="10" t="n">
        <f aca="false">A11-F11</f>
        <v>36613.71408</v>
      </c>
      <c r="H11" s="11" t="n">
        <f aca="false">IFERROR(F11/A11,0)</f>
        <v>0.186361909333333</v>
      </c>
      <c r="I11" s="10" t="n">
        <f aca="false">A11/12</f>
        <v>3750</v>
      </c>
      <c r="J11" s="10" t="n">
        <f aca="false">G11/12</f>
        <v>3051.14284</v>
      </c>
    </row>
    <row r="12" customFormat="false" ht="15" hidden="false" customHeight="true" outlineLevel="0" collapsed="false">
      <c r="A12" s="6" t="n">
        <v>50000</v>
      </c>
      <c r="B12" s="10" t="n">
        <f aca="false">IF(A12&lt;='Tax Brackets'!$C$4,A12*'Tax Brackets'!$D$4,IF(A12&lt;='Tax Brackets'!$C$5,'Tax Brackets'!$C$4*'Tax Brackets'!$D$4+(A12-'Tax Brackets'!$C$4)*'Tax Brackets'!$D$5,'Tax Brackets'!$C$4*'Tax Brackets'!$D$4+('Tax Brackets'!$C$5-'Tax Brackets'!$C$4)*'Tax Brackets'!$D$5+(A12-'Tax Brackets'!$C$5)*'Tax Brackets'!$D$6))</f>
        <v>18076.2177</v>
      </c>
      <c r="C12" s="10" t="n">
        <f aca="false">IF(A12&lt;='Tax Credits'!$C$6,'Tax Credits'!$D$6,MAX(0,'Tax Credits'!$D$7-'Tax Credits'!$E$7*(A12-'Tax Credits'!$B$7)))</f>
        <v>1818.50928</v>
      </c>
      <c r="D12" s="10" t="n">
        <f aca="false">IF(A12&lt;='Tax Credits'!$C$11,A12*'Tax Credits'!$E$11,IF(A12&lt;='Tax Credits'!$C$12,'Tax Credits'!$D$12+(A12-'Tax Credits'!$B$12)*'Tax Credits'!$E$12,IF(A12&lt;='Tax Credits'!$C$13,'Tax Credits'!$D$13+(A12-'Tax Credits'!$B$13)*'Tax Credits'!$E$13,MAX(0,'Tax Credits'!$D$14+(A12-'Tax Credits'!$B$14)*'Tax Credits'!$E$14))))</f>
        <v>5398.0392</v>
      </c>
      <c r="E12" s="10" t="n">
        <f aca="false">C12+D12</f>
        <v>7216.54848</v>
      </c>
      <c r="F12" s="10" t="n">
        <f aca="false">MAX(0,B12-E12)</f>
        <v>10859.66922</v>
      </c>
      <c r="G12" s="10" t="n">
        <f aca="false">A12-F12</f>
        <v>39140.33078</v>
      </c>
      <c r="H12" s="11" t="n">
        <f aca="false">IFERROR(F12/A12,0)</f>
        <v>0.2171933844</v>
      </c>
      <c r="I12" s="10" t="n">
        <f aca="false">A12/12</f>
        <v>4166.66666666667</v>
      </c>
      <c r="J12" s="10" t="n">
        <f aca="false">G12/12</f>
        <v>3261.69423166667</v>
      </c>
    </row>
    <row r="13" customFormat="false" ht="15" hidden="false" customHeight="true" outlineLevel="0" collapsed="false">
      <c r="A13" s="6" t="n">
        <v>55000</v>
      </c>
      <c r="B13" s="10" t="n">
        <f aca="false">IF(A13&lt;='Tax Brackets'!$C$4,A13*'Tax Brackets'!$D$4,IF(A13&lt;='Tax Brackets'!$C$5,'Tax Brackets'!$C$4*'Tax Brackets'!$D$4+(A13-'Tax Brackets'!$C$4)*'Tax Brackets'!$D$5,'Tax Brackets'!$C$4*'Tax Brackets'!$D$4+('Tax Brackets'!$C$5-'Tax Brackets'!$C$4)*'Tax Brackets'!$D$5+(A13-'Tax Brackets'!$C$5)*'Tax Brackets'!$D$6))</f>
        <v>19954.2177</v>
      </c>
      <c r="C13" s="10" t="n">
        <f aca="false">IF(A13&lt;='Tax Credits'!$C$6,'Tax Credits'!$D$6,MAX(0,'Tax Credits'!$D$7-'Tax Credits'!$E$7*(A13-'Tax Credits'!$B$7)))</f>
        <v>1498.60928</v>
      </c>
      <c r="D13" s="10" t="n">
        <f aca="false">IF(A13&lt;='Tax Credits'!$C$11,A13*'Tax Credits'!$E$11,IF(A13&lt;='Tax Credits'!$C$12,'Tax Credits'!$D$12+(A13-'Tax Credits'!$B$12)*'Tax Credits'!$E$12,IF(A13&lt;='Tax Credits'!$C$13,'Tax Credits'!$D$13+(A13-'Tax Credits'!$B$13)*'Tax Credits'!$E$13,MAX(0,'Tax Credits'!$D$14+(A13-'Tax Credits'!$B$14)*'Tax Credits'!$E$14))))</f>
        <v>5072.5392</v>
      </c>
      <c r="E13" s="10" t="n">
        <f aca="false">C13+D13</f>
        <v>6571.14848</v>
      </c>
      <c r="F13" s="10" t="n">
        <f aca="false">MAX(0,B13-E13)</f>
        <v>13383.06922</v>
      </c>
      <c r="G13" s="10" t="n">
        <f aca="false">A13-F13</f>
        <v>41616.93078</v>
      </c>
      <c r="H13" s="11" t="n">
        <f aca="false">IFERROR(F13/A13,0)</f>
        <v>0.243328531272727</v>
      </c>
      <c r="I13" s="10" t="n">
        <f aca="false">A13/12</f>
        <v>4583.33333333333</v>
      </c>
      <c r="J13" s="10" t="n">
        <f aca="false">G13/12</f>
        <v>3468.077565</v>
      </c>
    </row>
    <row r="14" customFormat="false" ht="15" hidden="false" customHeight="true" outlineLevel="0" collapsed="false">
      <c r="A14" s="6" t="n">
        <v>60000</v>
      </c>
      <c r="B14" s="10" t="n">
        <f aca="false">IF(A14&lt;='Tax Brackets'!$C$4,A14*'Tax Brackets'!$D$4,IF(A14&lt;='Tax Brackets'!$C$5,'Tax Brackets'!$C$4*'Tax Brackets'!$D$4+(A14-'Tax Brackets'!$C$4)*'Tax Brackets'!$D$5,'Tax Brackets'!$C$4*'Tax Brackets'!$D$4+('Tax Brackets'!$C$5-'Tax Brackets'!$C$4)*'Tax Brackets'!$D$5+(A14-'Tax Brackets'!$C$5)*'Tax Brackets'!$D$6))</f>
        <v>21832.2177</v>
      </c>
      <c r="C14" s="10" t="n">
        <f aca="false">IF(A14&lt;='Tax Credits'!$C$6,'Tax Credits'!$D$6,MAX(0,'Tax Credits'!$D$7-'Tax Credits'!$E$7*(A14-'Tax Credits'!$B$7)))</f>
        <v>1178.70928</v>
      </c>
      <c r="D14" s="10" t="n">
        <f aca="false">IF(A14&lt;='Tax Credits'!$C$11,A14*'Tax Credits'!$E$11,IF(A14&lt;='Tax Credits'!$C$12,'Tax Credits'!$D$12+(A14-'Tax Credits'!$B$12)*'Tax Credits'!$E$12,IF(A14&lt;='Tax Credits'!$C$13,'Tax Credits'!$D$13+(A14-'Tax Credits'!$B$13)*'Tax Credits'!$E$13,MAX(0,'Tax Credits'!$D$14+(A14-'Tax Credits'!$B$14)*'Tax Credits'!$E$14))))</f>
        <v>4747.0392</v>
      </c>
      <c r="E14" s="10" t="n">
        <f aca="false">C14+D14</f>
        <v>5925.74848</v>
      </c>
      <c r="F14" s="10" t="n">
        <f aca="false">MAX(0,B14-E14)</f>
        <v>15906.46922</v>
      </c>
      <c r="G14" s="10" t="n">
        <f aca="false">A14-F14</f>
        <v>44093.53078</v>
      </c>
      <c r="H14" s="11" t="n">
        <f aca="false">IFERROR(F14/A14,0)</f>
        <v>0.265107820333333</v>
      </c>
      <c r="I14" s="10" t="n">
        <f aca="false">A14/12</f>
        <v>5000</v>
      </c>
      <c r="J14" s="10" t="n">
        <f aca="false">G14/12</f>
        <v>3674.46089833333</v>
      </c>
    </row>
    <row r="15" customFormat="false" ht="15" hidden="false" customHeight="true" outlineLevel="0" collapsed="false">
      <c r="A15" s="6" t="n">
        <v>65000</v>
      </c>
      <c r="B15" s="10" t="n">
        <f aca="false">IF(A15&lt;='Tax Brackets'!$C$4,A15*'Tax Brackets'!$D$4,IF(A15&lt;='Tax Brackets'!$C$5,'Tax Brackets'!$C$4*'Tax Brackets'!$D$4+(A15-'Tax Brackets'!$C$4)*'Tax Brackets'!$D$5,'Tax Brackets'!$C$4*'Tax Brackets'!$D$4+('Tax Brackets'!$C$5-'Tax Brackets'!$C$4)*'Tax Brackets'!$D$5+(A15-'Tax Brackets'!$C$5)*'Tax Brackets'!$D$6))</f>
        <v>23710.2177</v>
      </c>
      <c r="C15" s="10" t="n">
        <f aca="false">IF(A15&lt;='Tax Credits'!$C$6,'Tax Credits'!$D$6,MAX(0,'Tax Credits'!$D$7-'Tax Credits'!$E$7*(A15-'Tax Credits'!$B$7)))</f>
        <v>858.80928</v>
      </c>
      <c r="D15" s="10" t="n">
        <f aca="false">IF(A15&lt;='Tax Credits'!$C$11,A15*'Tax Credits'!$E$11,IF(A15&lt;='Tax Credits'!$C$12,'Tax Credits'!$D$12+(A15-'Tax Credits'!$B$12)*'Tax Credits'!$E$12,IF(A15&lt;='Tax Credits'!$C$13,'Tax Credits'!$D$13+(A15-'Tax Credits'!$B$13)*'Tax Credits'!$E$13,MAX(0,'Tax Credits'!$D$14+(A15-'Tax Credits'!$B$14)*'Tax Credits'!$E$14))))</f>
        <v>4421.5392</v>
      </c>
      <c r="E15" s="10" t="n">
        <f aca="false">C15+D15</f>
        <v>5280.34848</v>
      </c>
      <c r="F15" s="10" t="n">
        <f aca="false">MAX(0,B15-E15)</f>
        <v>18429.86922</v>
      </c>
      <c r="G15" s="10" t="n">
        <f aca="false">A15-F15</f>
        <v>46570.13078</v>
      </c>
      <c r="H15" s="11" t="n">
        <f aca="false">IFERROR(F15/A15,0)</f>
        <v>0.283536449538462</v>
      </c>
      <c r="I15" s="10" t="n">
        <f aca="false">A15/12</f>
        <v>5416.66666666667</v>
      </c>
      <c r="J15" s="10" t="n">
        <f aca="false">G15/12</f>
        <v>3880.84423166667</v>
      </c>
    </row>
    <row r="16" customFormat="false" ht="15" hidden="false" customHeight="true" outlineLevel="0" collapsed="false">
      <c r="A16" s="6" t="n">
        <v>70000</v>
      </c>
      <c r="B16" s="10" t="n">
        <f aca="false">IF(A16&lt;='Tax Brackets'!$C$4,A16*'Tax Brackets'!$D$4,IF(A16&lt;='Tax Brackets'!$C$5,'Tax Brackets'!$C$4*'Tax Brackets'!$D$4+(A16-'Tax Brackets'!$C$4)*'Tax Brackets'!$D$5,'Tax Brackets'!$C$4*'Tax Brackets'!$D$4+('Tax Brackets'!$C$5-'Tax Brackets'!$C$4)*'Tax Brackets'!$D$5+(A16-'Tax Brackets'!$C$5)*'Tax Brackets'!$D$6))</f>
        <v>25588.2177</v>
      </c>
      <c r="C16" s="10" t="n">
        <f aca="false">IF(A16&lt;='Tax Credits'!$C$6,'Tax Credits'!$D$6,MAX(0,'Tax Credits'!$D$7-'Tax Credits'!$E$7*(A16-'Tax Credits'!$B$7)))</f>
        <v>538.90928</v>
      </c>
      <c r="D16" s="10" t="n">
        <f aca="false">IF(A16&lt;='Tax Credits'!$C$11,A16*'Tax Credits'!$E$11,IF(A16&lt;='Tax Credits'!$C$12,'Tax Credits'!$D$12+(A16-'Tax Credits'!$B$12)*'Tax Credits'!$E$12,IF(A16&lt;='Tax Credits'!$C$13,'Tax Credits'!$D$13+(A16-'Tax Credits'!$B$13)*'Tax Credits'!$E$13,MAX(0,'Tax Credits'!$D$14+(A16-'Tax Credits'!$B$14)*'Tax Credits'!$E$14))))</f>
        <v>4096.0392</v>
      </c>
      <c r="E16" s="10" t="n">
        <f aca="false">C16+D16</f>
        <v>4634.94848</v>
      </c>
      <c r="F16" s="10" t="n">
        <f aca="false">MAX(0,B16-E16)</f>
        <v>20953.26922</v>
      </c>
      <c r="G16" s="10" t="n">
        <f aca="false">A16-F16</f>
        <v>49046.73078</v>
      </c>
      <c r="H16" s="11" t="n">
        <f aca="false">IFERROR(F16/A16,0)</f>
        <v>0.299332417428572</v>
      </c>
      <c r="I16" s="10" t="n">
        <f aca="false">A16/12</f>
        <v>5833.33333333333</v>
      </c>
      <c r="J16" s="10" t="n">
        <f aca="false">G16/12</f>
        <v>4087.227565</v>
      </c>
    </row>
    <row r="17" customFormat="false" ht="15" hidden="false" customHeight="true" outlineLevel="0" collapsed="false">
      <c r="A17" s="6" t="n">
        <v>75000</v>
      </c>
      <c r="B17" s="10" t="n">
        <f aca="false">IF(A17&lt;='Tax Brackets'!$C$4,A17*'Tax Brackets'!$D$4,IF(A17&lt;='Tax Brackets'!$C$5,'Tax Brackets'!$C$4*'Tax Brackets'!$D$4+(A17-'Tax Brackets'!$C$4)*'Tax Brackets'!$D$5,'Tax Brackets'!$C$4*'Tax Brackets'!$D$4+('Tax Brackets'!$C$5-'Tax Brackets'!$C$4)*'Tax Brackets'!$D$5+(A17-'Tax Brackets'!$C$5)*'Tax Brackets'!$D$6))</f>
        <v>27466.2177</v>
      </c>
      <c r="C17" s="10" t="n">
        <f aca="false">IF(A17&lt;='Tax Credits'!$C$6,'Tax Credits'!$D$6,MAX(0,'Tax Credits'!$D$7-'Tax Credits'!$E$7*(A17-'Tax Credits'!$B$7)))</f>
        <v>219.00928</v>
      </c>
      <c r="D17" s="10" t="n">
        <f aca="false">IF(A17&lt;='Tax Credits'!$C$11,A17*'Tax Credits'!$E$11,IF(A17&lt;='Tax Credits'!$C$12,'Tax Credits'!$D$12+(A17-'Tax Credits'!$B$12)*'Tax Credits'!$E$12,IF(A17&lt;='Tax Credits'!$C$13,'Tax Credits'!$D$13+(A17-'Tax Credits'!$B$13)*'Tax Credits'!$E$13,MAX(0,'Tax Credits'!$D$14+(A17-'Tax Credits'!$B$14)*'Tax Credits'!$E$14))))</f>
        <v>3770.5392</v>
      </c>
      <c r="E17" s="10" t="n">
        <f aca="false">C17+D17</f>
        <v>3989.54848</v>
      </c>
      <c r="F17" s="10" t="n">
        <f aca="false">MAX(0,B17-E17)</f>
        <v>23476.66922</v>
      </c>
      <c r="G17" s="10" t="n">
        <f aca="false">A17-F17</f>
        <v>51523.33078</v>
      </c>
      <c r="H17" s="11" t="n">
        <f aca="false">IFERROR(F17/A17,0)</f>
        <v>0.313022256266667</v>
      </c>
      <c r="I17" s="10" t="n">
        <f aca="false">A17/12</f>
        <v>6250</v>
      </c>
      <c r="J17" s="10" t="n">
        <f aca="false">G17/12</f>
        <v>4293.61089833333</v>
      </c>
    </row>
    <row r="18" customFormat="false" ht="15" hidden="false" customHeight="true" outlineLevel="0" collapsed="false">
      <c r="A18" s="6" t="n">
        <v>80000</v>
      </c>
      <c r="B18" s="10" t="n">
        <f aca="false">IF(A18&lt;='Tax Brackets'!$C$4,A18*'Tax Brackets'!$D$4,IF(A18&lt;='Tax Brackets'!$C$5,'Tax Brackets'!$C$4*'Tax Brackets'!$D$4+(A18-'Tax Brackets'!$C$4)*'Tax Brackets'!$D$5,'Tax Brackets'!$C$4*'Tax Brackets'!$D$4+('Tax Brackets'!$C$5-'Tax Brackets'!$C$4)*'Tax Brackets'!$D$5+(A18-'Tax Brackets'!$C$5)*'Tax Brackets'!$D$6))</f>
        <v>29532.1533</v>
      </c>
      <c r="C18" s="10" t="n">
        <f aca="false">IF(A18&lt;='Tax Credits'!$C$6,'Tax Credits'!$D$6,MAX(0,'Tax Credits'!$D$7-'Tax Credits'!$E$7*(A18-'Tax Credits'!$B$7)))</f>
        <v>0</v>
      </c>
      <c r="D18" s="10" t="n">
        <f aca="false">IF(A18&lt;='Tax Credits'!$C$11,A18*'Tax Credits'!$E$11,IF(A18&lt;='Tax Credits'!$C$12,'Tax Credits'!$D$12+(A18-'Tax Credits'!$B$12)*'Tax Credits'!$E$12,IF(A18&lt;='Tax Credits'!$C$13,'Tax Credits'!$D$13+(A18-'Tax Credits'!$B$13)*'Tax Credits'!$E$13,MAX(0,'Tax Credits'!$D$14+(A18-'Tax Credits'!$B$14)*'Tax Credits'!$E$14))))</f>
        <v>3445.0392</v>
      </c>
      <c r="E18" s="10" t="n">
        <f aca="false">C18+D18</f>
        <v>3445.0392</v>
      </c>
      <c r="F18" s="10" t="n">
        <f aca="false">MAX(0,B18-E18)</f>
        <v>26087.1141</v>
      </c>
      <c r="G18" s="10" t="n">
        <f aca="false">A18-F18</f>
        <v>53912.8859</v>
      </c>
      <c r="H18" s="11" t="n">
        <f aca="false">IFERROR(F18/A18,0)</f>
        <v>0.32608892625</v>
      </c>
      <c r="I18" s="10" t="n">
        <f aca="false">A18/12</f>
        <v>6666.66666666667</v>
      </c>
      <c r="J18" s="10" t="n">
        <f aca="false">G18/12</f>
        <v>4492.74049166667</v>
      </c>
    </row>
    <row r="19" customFormat="false" ht="15" hidden="false" customHeight="true" outlineLevel="0" collapsed="false">
      <c r="A19" s="6" t="n">
        <v>85000</v>
      </c>
      <c r="B19" s="10" t="n">
        <f aca="false">IF(A19&lt;='Tax Brackets'!$C$4,A19*'Tax Brackets'!$D$4,IF(A19&lt;='Tax Brackets'!$C$5,'Tax Brackets'!$C$4*'Tax Brackets'!$D$4+(A19-'Tax Brackets'!$C$4)*'Tax Brackets'!$D$5,'Tax Brackets'!$C$4*'Tax Brackets'!$D$4+('Tax Brackets'!$C$5-'Tax Brackets'!$C$4)*'Tax Brackets'!$D$5+(A19-'Tax Brackets'!$C$5)*'Tax Brackets'!$D$6))</f>
        <v>32007.1533</v>
      </c>
      <c r="C19" s="10" t="n">
        <f aca="false">IF(A19&lt;='Tax Credits'!$C$6,'Tax Credits'!$D$6,MAX(0,'Tax Credits'!$D$7-'Tax Credits'!$E$7*(A19-'Tax Credits'!$B$7)))</f>
        <v>0</v>
      </c>
      <c r="D19" s="10" t="n">
        <f aca="false">IF(A19&lt;='Tax Credits'!$C$11,A19*'Tax Credits'!$E$11,IF(A19&lt;='Tax Credits'!$C$12,'Tax Credits'!$D$12+(A19-'Tax Credits'!$B$12)*'Tax Credits'!$E$12,IF(A19&lt;='Tax Credits'!$C$13,'Tax Credits'!$D$13+(A19-'Tax Credits'!$B$13)*'Tax Credits'!$E$13,MAX(0,'Tax Credits'!$D$14+(A19-'Tax Credits'!$B$14)*'Tax Credits'!$E$14))))</f>
        <v>3119.5392</v>
      </c>
      <c r="E19" s="10" t="n">
        <f aca="false">C19+D19</f>
        <v>3119.5392</v>
      </c>
      <c r="F19" s="10" t="n">
        <f aca="false">MAX(0,B19-E19)</f>
        <v>28887.6141</v>
      </c>
      <c r="G19" s="10" t="n">
        <f aca="false">A19-F19</f>
        <v>56112.3859</v>
      </c>
      <c r="H19" s="11" t="n">
        <f aca="false">IFERROR(F19/A19,0)</f>
        <v>0.339854283529412</v>
      </c>
      <c r="I19" s="10" t="n">
        <f aca="false">A19/12</f>
        <v>7083.33333333333</v>
      </c>
      <c r="J19" s="10" t="n">
        <f aca="false">G19/12</f>
        <v>4676.03215833333</v>
      </c>
    </row>
    <row r="20" customFormat="false" ht="15" hidden="false" customHeight="true" outlineLevel="0" collapsed="false">
      <c r="A20" s="6" t="n">
        <v>90000</v>
      </c>
      <c r="B20" s="10" t="n">
        <f aca="false">IF(A20&lt;='Tax Brackets'!$C$4,A20*'Tax Brackets'!$D$4,IF(A20&lt;='Tax Brackets'!$C$5,'Tax Brackets'!$C$4*'Tax Brackets'!$D$4+(A20-'Tax Brackets'!$C$4)*'Tax Brackets'!$D$5,'Tax Brackets'!$C$4*'Tax Brackets'!$D$4+('Tax Brackets'!$C$5-'Tax Brackets'!$C$4)*'Tax Brackets'!$D$5+(A20-'Tax Brackets'!$C$5)*'Tax Brackets'!$D$6))</f>
        <v>34482.1533</v>
      </c>
      <c r="C20" s="10" t="n">
        <f aca="false">IF(A20&lt;='Tax Credits'!$C$6,'Tax Credits'!$D$6,MAX(0,'Tax Credits'!$D$7-'Tax Credits'!$E$7*(A20-'Tax Credits'!$B$7)))</f>
        <v>0</v>
      </c>
      <c r="D20" s="10" t="n">
        <f aca="false">IF(A20&lt;='Tax Credits'!$C$11,A20*'Tax Credits'!$E$11,IF(A20&lt;='Tax Credits'!$C$12,'Tax Credits'!$D$12+(A20-'Tax Credits'!$B$12)*'Tax Credits'!$E$12,IF(A20&lt;='Tax Credits'!$C$13,'Tax Credits'!$D$13+(A20-'Tax Credits'!$B$13)*'Tax Credits'!$E$13,MAX(0,'Tax Credits'!$D$14+(A20-'Tax Credits'!$B$14)*'Tax Credits'!$E$14))))</f>
        <v>2794.0392</v>
      </c>
      <c r="E20" s="10" t="n">
        <f aca="false">C20+D20</f>
        <v>2794.0392</v>
      </c>
      <c r="F20" s="10" t="n">
        <f aca="false">MAX(0,B20-E20)</f>
        <v>31688.1141</v>
      </c>
      <c r="G20" s="10" t="n">
        <f aca="false">A20-F20</f>
        <v>58311.8859</v>
      </c>
      <c r="H20" s="11" t="n">
        <f aca="false">IFERROR(F20/A20,0)</f>
        <v>0.352090156666667</v>
      </c>
      <c r="I20" s="10" t="n">
        <f aca="false">A20/12</f>
        <v>7500</v>
      </c>
      <c r="J20" s="10" t="n">
        <f aca="false">G20/12</f>
        <v>4859.323825</v>
      </c>
    </row>
    <row r="21" customFormat="false" ht="15" hidden="false" customHeight="true" outlineLevel="0" collapsed="false">
      <c r="A21" s="6" t="n">
        <v>95000</v>
      </c>
      <c r="B21" s="10" t="n">
        <f aca="false">IF(A21&lt;='Tax Brackets'!$C$4,A21*'Tax Brackets'!$D$4,IF(A21&lt;='Tax Brackets'!$C$5,'Tax Brackets'!$C$4*'Tax Brackets'!$D$4+(A21-'Tax Brackets'!$C$4)*'Tax Brackets'!$D$5,'Tax Brackets'!$C$4*'Tax Brackets'!$D$4+('Tax Brackets'!$C$5-'Tax Brackets'!$C$4)*'Tax Brackets'!$D$5+(A21-'Tax Brackets'!$C$5)*'Tax Brackets'!$D$6))</f>
        <v>36957.1533</v>
      </c>
      <c r="C21" s="10" t="n">
        <f aca="false">IF(A21&lt;='Tax Credits'!$C$6,'Tax Credits'!$D$6,MAX(0,'Tax Credits'!$D$7-'Tax Credits'!$E$7*(A21-'Tax Credits'!$B$7)))</f>
        <v>0</v>
      </c>
      <c r="D21" s="10" t="n">
        <f aca="false">IF(A21&lt;='Tax Credits'!$C$11,A21*'Tax Credits'!$E$11,IF(A21&lt;='Tax Credits'!$C$12,'Tax Credits'!$D$12+(A21-'Tax Credits'!$B$12)*'Tax Credits'!$E$12,IF(A21&lt;='Tax Credits'!$C$13,'Tax Credits'!$D$13+(A21-'Tax Credits'!$B$13)*'Tax Credits'!$E$13,MAX(0,'Tax Credits'!$D$14+(A21-'Tax Credits'!$B$14)*'Tax Credits'!$E$14))))</f>
        <v>2468.5392</v>
      </c>
      <c r="E21" s="10" t="n">
        <f aca="false">C21+D21</f>
        <v>2468.5392</v>
      </c>
      <c r="F21" s="10" t="n">
        <f aca="false">MAX(0,B21-E21)</f>
        <v>34488.6141</v>
      </c>
      <c r="G21" s="10" t="n">
        <f aca="false">A21-F21</f>
        <v>60511.3859</v>
      </c>
      <c r="H21" s="11" t="n">
        <f aca="false">IFERROR(F21/A21,0)</f>
        <v>0.363038043157895</v>
      </c>
      <c r="I21" s="10" t="n">
        <f aca="false">A21/12</f>
        <v>7916.66666666667</v>
      </c>
      <c r="J21" s="10" t="n">
        <f aca="false">G21/12</f>
        <v>5042.61549166667</v>
      </c>
    </row>
    <row r="22" customFormat="false" ht="15" hidden="false" customHeight="true" outlineLevel="0" collapsed="false">
      <c r="A22" s="6" t="n">
        <v>100000</v>
      </c>
      <c r="B22" s="10" t="n">
        <f aca="false">IF(A22&lt;='Tax Brackets'!$C$4,A22*'Tax Brackets'!$D$4,IF(A22&lt;='Tax Brackets'!$C$5,'Tax Brackets'!$C$4*'Tax Brackets'!$D$4+(A22-'Tax Brackets'!$C$4)*'Tax Brackets'!$D$5,'Tax Brackets'!$C$4*'Tax Brackets'!$D$4+('Tax Brackets'!$C$5-'Tax Brackets'!$C$4)*'Tax Brackets'!$D$5+(A22-'Tax Brackets'!$C$5)*'Tax Brackets'!$D$6))</f>
        <v>39432.1533</v>
      </c>
      <c r="C22" s="10" t="n">
        <f aca="false">IF(A22&lt;='Tax Credits'!$C$6,'Tax Credits'!$D$6,MAX(0,'Tax Credits'!$D$7-'Tax Credits'!$E$7*(A22-'Tax Credits'!$B$7)))</f>
        <v>0</v>
      </c>
      <c r="D22" s="10" t="n">
        <f aca="false">IF(A22&lt;='Tax Credits'!$C$11,A22*'Tax Credits'!$E$11,IF(A22&lt;='Tax Credits'!$C$12,'Tax Credits'!$D$12+(A22-'Tax Credits'!$B$12)*'Tax Credits'!$E$12,IF(A22&lt;='Tax Credits'!$C$13,'Tax Credits'!$D$13+(A22-'Tax Credits'!$B$13)*'Tax Credits'!$E$13,MAX(0,'Tax Credits'!$D$14+(A22-'Tax Credits'!$B$14)*'Tax Credits'!$E$14))))</f>
        <v>2143.0392</v>
      </c>
      <c r="E22" s="10" t="n">
        <f aca="false">C22+D22</f>
        <v>2143.0392</v>
      </c>
      <c r="F22" s="10" t="n">
        <f aca="false">MAX(0,B22-E22)</f>
        <v>37289.1141</v>
      </c>
      <c r="G22" s="10" t="n">
        <f aca="false">A22-F22</f>
        <v>62710.8859</v>
      </c>
      <c r="H22" s="11" t="n">
        <f aca="false">IFERROR(F22/A22,0)</f>
        <v>0.372891141</v>
      </c>
      <c r="I22" s="10" t="n">
        <f aca="false">A22/12</f>
        <v>8333.33333333333</v>
      </c>
      <c r="J22" s="10" t="n">
        <f aca="false">G22/12</f>
        <v>5225.90715833333</v>
      </c>
    </row>
    <row r="23" customFormat="false" ht="15" hidden="false" customHeight="true" outlineLevel="0" collapsed="false">
      <c r="A23" s="6" t="n">
        <v>105000</v>
      </c>
      <c r="B23" s="10" t="n">
        <f aca="false">IF(A23&lt;='Tax Brackets'!$C$4,A23*'Tax Brackets'!$D$4,IF(A23&lt;='Tax Brackets'!$C$5,'Tax Brackets'!$C$4*'Tax Brackets'!$D$4+(A23-'Tax Brackets'!$C$4)*'Tax Brackets'!$D$5,'Tax Brackets'!$C$4*'Tax Brackets'!$D$4+('Tax Brackets'!$C$5-'Tax Brackets'!$C$4)*'Tax Brackets'!$D$5+(A23-'Tax Brackets'!$C$5)*'Tax Brackets'!$D$6))</f>
        <v>41907.1533</v>
      </c>
      <c r="C23" s="10" t="n">
        <f aca="false">IF(A23&lt;='Tax Credits'!$C$6,'Tax Credits'!$D$6,MAX(0,'Tax Credits'!$D$7-'Tax Credits'!$E$7*(A23-'Tax Credits'!$B$7)))</f>
        <v>0</v>
      </c>
      <c r="D23" s="10" t="n">
        <f aca="false">IF(A23&lt;='Tax Credits'!$C$11,A23*'Tax Credits'!$E$11,IF(A23&lt;='Tax Credits'!$C$12,'Tax Credits'!$D$12+(A23-'Tax Credits'!$B$12)*'Tax Credits'!$E$12,IF(A23&lt;='Tax Credits'!$C$13,'Tax Credits'!$D$13+(A23-'Tax Credits'!$B$13)*'Tax Credits'!$E$13,MAX(0,'Tax Credits'!$D$14+(A23-'Tax Credits'!$B$14)*'Tax Credits'!$E$14))))</f>
        <v>1817.5392</v>
      </c>
      <c r="E23" s="10" t="n">
        <f aca="false">C23+D23</f>
        <v>1817.5392</v>
      </c>
      <c r="F23" s="10" t="n">
        <f aca="false">MAX(0,B23-E23)</f>
        <v>40089.6141</v>
      </c>
      <c r="G23" s="10" t="n">
        <f aca="false">A23-F23</f>
        <v>64910.3859</v>
      </c>
      <c r="H23" s="11" t="n">
        <f aca="false">IFERROR(F23/A23,0)</f>
        <v>0.381805848571429</v>
      </c>
      <c r="I23" s="10" t="n">
        <f aca="false">A23/12</f>
        <v>8750</v>
      </c>
      <c r="J23" s="10" t="n">
        <f aca="false">G23/12</f>
        <v>5409.198825</v>
      </c>
    </row>
    <row r="24" customFormat="false" ht="15" hidden="false" customHeight="true" outlineLevel="0" collapsed="false">
      <c r="A24" s="6" t="n">
        <v>110000</v>
      </c>
      <c r="B24" s="10" t="n">
        <f aca="false">IF(A24&lt;='Tax Brackets'!$C$4,A24*'Tax Brackets'!$D$4,IF(A24&lt;='Tax Brackets'!$C$5,'Tax Brackets'!$C$4*'Tax Brackets'!$D$4+(A24-'Tax Brackets'!$C$4)*'Tax Brackets'!$D$5,'Tax Brackets'!$C$4*'Tax Brackets'!$D$4+('Tax Brackets'!$C$5-'Tax Brackets'!$C$4)*'Tax Brackets'!$D$5+(A24-'Tax Brackets'!$C$5)*'Tax Brackets'!$D$6))</f>
        <v>44382.1533</v>
      </c>
      <c r="C24" s="10" t="n">
        <f aca="false">IF(A24&lt;='Tax Credits'!$C$6,'Tax Credits'!$D$6,MAX(0,'Tax Credits'!$D$7-'Tax Credits'!$E$7*(A24-'Tax Credits'!$B$7)))</f>
        <v>0</v>
      </c>
      <c r="D24" s="10" t="n">
        <f aca="false">IF(A24&lt;='Tax Credits'!$C$11,A24*'Tax Credits'!$E$11,IF(A24&lt;='Tax Credits'!$C$12,'Tax Credits'!$D$12+(A24-'Tax Credits'!$B$12)*'Tax Credits'!$E$12,IF(A24&lt;='Tax Credits'!$C$13,'Tax Credits'!$D$13+(A24-'Tax Credits'!$B$13)*'Tax Credits'!$E$13,MAX(0,'Tax Credits'!$D$14+(A24-'Tax Credits'!$B$14)*'Tax Credits'!$E$14))))</f>
        <v>1492.0392</v>
      </c>
      <c r="E24" s="10" t="n">
        <f aca="false">C24+D24</f>
        <v>1492.0392</v>
      </c>
      <c r="F24" s="10" t="n">
        <f aca="false">MAX(0,B24-E24)</f>
        <v>42890.1141</v>
      </c>
      <c r="G24" s="10" t="n">
        <f aca="false">A24-F24</f>
        <v>67109.8859</v>
      </c>
      <c r="H24" s="11" t="n">
        <f aca="false">IFERROR(F24/A24,0)</f>
        <v>0.389910128181818</v>
      </c>
      <c r="I24" s="10" t="n">
        <f aca="false">A24/12</f>
        <v>9166.66666666667</v>
      </c>
      <c r="J24" s="10" t="n">
        <f aca="false">G24/12</f>
        <v>5592.49049166667</v>
      </c>
    </row>
    <row r="25" customFormat="false" ht="15" hidden="false" customHeight="true" outlineLevel="0" collapsed="false">
      <c r="A25" s="6" t="n">
        <v>115000</v>
      </c>
      <c r="B25" s="10" t="n">
        <f aca="false">IF(A25&lt;='Tax Brackets'!$C$4,A25*'Tax Brackets'!$D$4,IF(A25&lt;='Tax Brackets'!$C$5,'Tax Brackets'!$C$4*'Tax Brackets'!$D$4+(A25-'Tax Brackets'!$C$4)*'Tax Brackets'!$D$5,'Tax Brackets'!$C$4*'Tax Brackets'!$D$4+('Tax Brackets'!$C$5-'Tax Brackets'!$C$4)*'Tax Brackets'!$D$5+(A25-'Tax Brackets'!$C$5)*'Tax Brackets'!$D$6))</f>
        <v>46857.1533</v>
      </c>
      <c r="C25" s="10" t="n">
        <f aca="false">IF(A25&lt;='Tax Credits'!$C$6,'Tax Credits'!$D$6,MAX(0,'Tax Credits'!$D$7-'Tax Credits'!$E$7*(A25-'Tax Credits'!$B$7)))</f>
        <v>0</v>
      </c>
      <c r="D25" s="10" t="n">
        <f aca="false">IF(A25&lt;='Tax Credits'!$C$11,A25*'Tax Credits'!$E$11,IF(A25&lt;='Tax Credits'!$C$12,'Tax Credits'!$D$12+(A25-'Tax Credits'!$B$12)*'Tax Credits'!$E$12,IF(A25&lt;='Tax Credits'!$C$13,'Tax Credits'!$D$13+(A25-'Tax Credits'!$B$13)*'Tax Credits'!$E$13,MAX(0,'Tax Credits'!$D$14+(A25-'Tax Credits'!$B$14)*'Tax Credits'!$E$14))))</f>
        <v>1166.5392</v>
      </c>
      <c r="E25" s="10" t="n">
        <f aca="false">C25+D25</f>
        <v>1166.5392</v>
      </c>
      <c r="F25" s="10" t="n">
        <f aca="false">MAX(0,B25-E25)</f>
        <v>45690.6141</v>
      </c>
      <c r="G25" s="10" t="n">
        <f aca="false">A25-F25</f>
        <v>69309.3859</v>
      </c>
      <c r="H25" s="11" t="n">
        <f aca="false">IFERROR(F25/A25,0)</f>
        <v>0.397309687826087</v>
      </c>
      <c r="I25" s="10" t="n">
        <f aca="false">A25/12</f>
        <v>9583.33333333333</v>
      </c>
      <c r="J25" s="10" t="n">
        <f aca="false">G25/12</f>
        <v>5775.78215833333</v>
      </c>
    </row>
    <row r="26" customFormat="false" ht="15" hidden="false" customHeight="true" outlineLevel="0" collapsed="false">
      <c r="A26" s="6" t="n">
        <v>120000</v>
      </c>
      <c r="B26" s="10" t="n">
        <f aca="false">IF(A26&lt;='Tax Brackets'!$C$4,A26*'Tax Brackets'!$D$4,IF(A26&lt;='Tax Brackets'!$C$5,'Tax Brackets'!$C$4*'Tax Brackets'!$D$4+(A26-'Tax Brackets'!$C$4)*'Tax Brackets'!$D$5,'Tax Brackets'!$C$4*'Tax Brackets'!$D$4+('Tax Brackets'!$C$5-'Tax Brackets'!$C$4)*'Tax Brackets'!$D$5+(A26-'Tax Brackets'!$C$5)*'Tax Brackets'!$D$6))</f>
        <v>49332.1533</v>
      </c>
      <c r="C26" s="10" t="n">
        <f aca="false">IF(A26&lt;='Tax Credits'!$C$6,'Tax Credits'!$D$6,MAX(0,'Tax Credits'!$D$7-'Tax Credits'!$E$7*(A26-'Tax Credits'!$B$7)))</f>
        <v>0</v>
      </c>
      <c r="D26" s="10" t="n">
        <f aca="false">IF(A26&lt;='Tax Credits'!$C$11,A26*'Tax Credits'!$E$11,IF(A26&lt;='Tax Credits'!$C$12,'Tax Credits'!$D$12+(A26-'Tax Credits'!$B$12)*'Tax Credits'!$E$12,IF(A26&lt;='Tax Credits'!$C$13,'Tax Credits'!$D$13+(A26-'Tax Credits'!$B$13)*'Tax Credits'!$E$13,MAX(0,'Tax Credits'!$D$14+(A26-'Tax Credits'!$B$14)*'Tax Credits'!$E$14))))</f>
        <v>841.039199999999</v>
      </c>
      <c r="E26" s="10" t="n">
        <f aca="false">C26+D26</f>
        <v>841.039199999999</v>
      </c>
      <c r="F26" s="10" t="n">
        <f aca="false">MAX(0,B26-E26)</f>
        <v>48491.1141</v>
      </c>
      <c r="G26" s="10" t="n">
        <f aca="false">A26-F26</f>
        <v>71508.8859</v>
      </c>
      <c r="H26" s="11" t="n">
        <f aca="false">IFERROR(F26/A26,0)</f>
        <v>0.4040926175</v>
      </c>
      <c r="I26" s="10" t="n">
        <f aca="false">A26/12</f>
        <v>10000</v>
      </c>
      <c r="J26" s="10" t="n">
        <f aca="false">G26/12</f>
        <v>5959.073825</v>
      </c>
    </row>
    <row r="27" customFormat="false" ht="15" hidden="false" customHeight="true" outlineLevel="0" collapsed="false">
      <c r="A27" s="6" t="n">
        <v>125000</v>
      </c>
      <c r="B27" s="10" t="n">
        <f aca="false">IF(A27&lt;='Tax Brackets'!$C$4,A27*'Tax Brackets'!$D$4,IF(A27&lt;='Tax Brackets'!$C$5,'Tax Brackets'!$C$4*'Tax Brackets'!$D$4+(A27-'Tax Brackets'!$C$4)*'Tax Brackets'!$D$5,'Tax Brackets'!$C$4*'Tax Brackets'!$D$4+('Tax Brackets'!$C$5-'Tax Brackets'!$C$4)*'Tax Brackets'!$D$5+(A27-'Tax Brackets'!$C$5)*'Tax Brackets'!$D$6))</f>
        <v>51807.1533</v>
      </c>
      <c r="C27" s="10" t="n">
        <f aca="false">IF(A27&lt;='Tax Credits'!$C$6,'Tax Credits'!$D$6,MAX(0,'Tax Credits'!$D$7-'Tax Credits'!$E$7*(A27-'Tax Credits'!$B$7)))</f>
        <v>0</v>
      </c>
      <c r="D27" s="10" t="n">
        <f aca="false">IF(A27&lt;='Tax Credits'!$C$11,A27*'Tax Credits'!$E$11,IF(A27&lt;='Tax Credits'!$C$12,'Tax Credits'!$D$12+(A27-'Tax Credits'!$B$12)*'Tax Credits'!$E$12,IF(A27&lt;='Tax Credits'!$C$13,'Tax Credits'!$D$13+(A27-'Tax Credits'!$B$13)*'Tax Credits'!$E$13,MAX(0,'Tax Credits'!$D$14+(A27-'Tax Credits'!$B$14)*'Tax Credits'!$E$14))))</f>
        <v>515.539199999999</v>
      </c>
      <c r="E27" s="10" t="n">
        <f aca="false">C27+D27</f>
        <v>515.539199999999</v>
      </c>
      <c r="F27" s="10" t="n">
        <f aca="false">MAX(0,B27-E27)</f>
        <v>51291.6141</v>
      </c>
      <c r="G27" s="10" t="n">
        <f aca="false">A27-F27</f>
        <v>73708.3859</v>
      </c>
      <c r="H27" s="11" t="n">
        <f aca="false">IFERROR(F27/A27,0)</f>
        <v>0.4103329128</v>
      </c>
      <c r="I27" s="10" t="n">
        <f aca="false">A27/12</f>
        <v>10416.6666666667</v>
      </c>
      <c r="J27" s="10" t="n">
        <f aca="false">G27/12</f>
        <v>6142.36549166667</v>
      </c>
    </row>
    <row r="28" customFormat="false" ht="15" hidden="false" customHeight="true" outlineLevel="0" collapsed="false">
      <c r="A28" s="6" t="n">
        <v>130000</v>
      </c>
      <c r="B28" s="10" t="n">
        <f aca="false">IF(A28&lt;='Tax Brackets'!$C$4,A28*'Tax Brackets'!$D$4,IF(A28&lt;='Tax Brackets'!$C$5,'Tax Brackets'!$C$4*'Tax Brackets'!$D$4+(A28-'Tax Brackets'!$C$4)*'Tax Brackets'!$D$5,'Tax Brackets'!$C$4*'Tax Brackets'!$D$4+('Tax Brackets'!$C$5-'Tax Brackets'!$C$4)*'Tax Brackets'!$D$5+(A28-'Tax Brackets'!$C$5)*'Tax Brackets'!$D$6))</f>
        <v>54282.1533</v>
      </c>
      <c r="C28" s="10" t="n">
        <f aca="false">IF(A28&lt;='Tax Credits'!$C$6,'Tax Credits'!$D$6,MAX(0,'Tax Credits'!$D$7-'Tax Credits'!$E$7*(A28-'Tax Credits'!$B$7)))</f>
        <v>0</v>
      </c>
      <c r="D28" s="10" t="n">
        <f aca="false">IF(A28&lt;='Tax Credits'!$C$11,A28*'Tax Credits'!$E$11,IF(A28&lt;='Tax Credits'!$C$12,'Tax Credits'!$D$12+(A28-'Tax Credits'!$B$12)*'Tax Credits'!$E$12,IF(A28&lt;='Tax Credits'!$C$13,'Tax Credits'!$D$13+(A28-'Tax Credits'!$B$13)*'Tax Credits'!$E$13,MAX(0,'Tax Credits'!$D$14+(A28-'Tax Credits'!$B$14)*'Tax Credits'!$E$14))))</f>
        <v>190.039199999999</v>
      </c>
      <c r="E28" s="10" t="n">
        <f aca="false">C28+D28</f>
        <v>190.039199999999</v>
      </c>
      <c r="F28" s="10" t="n">
        <f aca="false">MAX(0,B28-E28)</f>
        <v>54092.1141</v>
      </c>
      <c r="G28" s="10" t="n">
        <f aca="false">A28-F28</f>
        <v>75907.8859</v>
      </c>
      <c r="H28" s="11" t="n">
        <f aca="false">IFERROR(F28/A28,0)</f>
        <v>0.416093185384615</v>
      </c>
      <c r="I28" s="10" t="n">
        <f aca="false">A28/12</f>
        <v>10833.3333333333</v>
      </c>
      <c r="J28" s="10" t="n">
        <f aca="false">G28/12</f>
        <v>6325.65715833333</v>
      </c>
    </row>
    <row r="29" customFormat="false" ht="15" hidden="false" customHeight="true" outlineLevel="0" collapsed="false">
      <c r="A29" s="6" t="n">
        <v>135000</v>
      </c>
      <c r="B29" s="10" t="n">
        <f aca="false">IF(A29&lt;='Tax Brackets'!$C$4,A29*'Tax Brackets'!$D$4,IF(A29&lt;='Tax Brackets'!$C$5,'Tax Brackets'!$C$4*'Tax Brackets'!$D$4+(A29-'Tax Brackets'!$C$4)*'Tax Brackets'!$D$5,'Tax Brackets'!$C$4*'Tax Brackets'!$D$4+('Tax Brackets'!$C$5-'Tax Brackets'!$C$4)*'Tax Brackets'!$D$5+(A29-'Tax Brackets'!$C$5)*'Tax Brackets'!$D$6))</f>
        <v>56757.1533</v>
      </c>
      <c r="C29" s="10" t="n">
        <f aca="false">IF(A29&lt;='Tax Credits'!$C$6,'Tax Credits'!$D$6,MAX(0,'Tax Credits'!$D$7-'Tax Credits'!$E$7*(A29-'Tax Credits'!$B$7)))</f>
        <v>0</v>
      </c>
      <c r="D29" s="10" t="n">
        <f aca="false">IF(A29&lt;='Tax Credits'!$C$11,A29*'Tax Credits'!$E$11,IF(A29&lt;='Tax Credits'!$C$12,'Tax Credits'!$D$12+(A29-'Tax Credits'!$B$12)*'Tax Credits'!$E$12,IF(A29&lt;='Tax Credits'!$C$13,'Tax Credits'!$D$13+(A29-'Tax Credits'!$B$13)*'Tax Credits'!$E$13,MAX(0,'Tax Credits'!$D$14+(A29-'Tax Credits'!$B$14)*'Tax Credits'!$E$14))))</f>
        <v>0</v>
      </c>
      <c r="E29" s="10" t="n">
        <f aca="false">C29+D29</f>
        <v>0</v>
      </c>
      <c r="F29" s="10" t="n">
        <f aca="false">MAX(0,B29-E29)</f>
        <v>56757.1533</v>
      </c>
      <c r="G29" s="10" t="n">
        <f aca="false">A29-F29</f>
        <v>78242.8467</v>
      </c>
      <c r="H29" s="11" t="n">
        <f aca="false">IFERROR(F29/A29,0)</f>
        <v>0.420423357777778</v>
      </c>
      <c r="I29" s="10" t="n">
        <f aca="false">A29/12</f>
        <v>11250</v>
      </c>
      <c r="J29" s="10" t="n">
        <f aca="false">G29/12</f>
        <v>6520.237225</v>
      </c>
    </row>
    <row r="30" customFormat="false" ht="15" hidden="false" customHeight="true" outlineLevel="0" collapsed="false">
      <c r="A30" s="6" t="n">
        <v>140000</v>
      </c>
      <c r="B30" s="10" t="n">
        <f aca="false">IF(A30&lt;='Tax Brackets'!$C$4,A30*'Tax Brackets'!$D$4,IF(A30&lt;='Tax Brackets'!$C$5,'Tax Brackets'!$C$4*'Tax Brackets'!$D$4+(A30-'Tax Brackets'!$C$4)*'Tax Brackets'!$D$5,'Tax Brackets'!$C$4*'Tax Brackets'!$D$4+('Tax Brackets'!$C$5-'Tax Brackets'!$C$4)*'Tax Brackets'!$D$5+(A30-'Tax Brackets'!$C$5)*'Tax Brackets'!$D$6))</f>
        <v>59232.1533</v>
      </c>
      <c r="C30" s="10" t="n">
        <f aca="false">IF(A30&lt;='Tax Credits'!$C$6,'Tax Credits'!$D$6,MAX(0,'Tax Credits'!$D$7-'Tax Credits'!$E$7*(A30-'Tax Credits'!$B$7)))</f>
        <v>0</v>
      </c>
      <c r="D30" s="10" t="n">
        <f aca="false">IF(A30&lt;='Tax Credits'!$C$11,A30*'Tax Credits'!$E$11,IF(A30&lt;='Tax Credits'!$C$12,'Tax Credits'!$D$12+(A30-'Tax Credits'!$B$12)*'Tax Credits'!$E$12,IF(A30&lt;='Tax Credits'!$C$13,'Tax Credits'!$D$13+(A30-'Tax Credits'!$B$13)*'Tax Credits'!$E$13,MAX(0,'Tax Credits'!$D$14+(A30-'Tax Credits'!$B$14)*'Tax Credits'!$E$14))))</f>
        <v>0</v>
      </c>
      <c r="E30" s="10" t="n">
        <f aca="false">C30+D30</f>
        <v>0</v>
      </c>
      <c r="F30" s="10" t="n">
        <f aca="false">MAX(0,B30-E30)</f>
        <v>59232.1533</v>
      </c>
      <c r="G30" s="10" t="n">
        <f aca="false">A30-F30</f>
        <v>80767.8467</v>
      </c>
      <c r="H30" s="11" t="n">
        <f aca="false">IFERROR(F30/A30,0)</f>
        <v>0.423086809285714</v>
      </c>
      <c r="I30" s="10" t="n">
        <f aca="false">A30/12</f>
        <v>11666.6666666667</v>
      </c>
      <c r="J30" s="10" t="n">
        <f aca="false">G30/12</f>
        <v>6730.65389166667</v>
      </c>
    </row>
    <row r="31" customFormat="false" ht="15" hidden="false" customHeight="true" outlineLevel="0" collapsed="false">
      <c r="A31" s="6" t="n">
        <v>145000</v>
      </c>
      <c r="B31" s="10" t="n">
        <f aca="false">IF(A31&lt;='Tax Brackets'!$C$4,A31*'Tax Brackets'!$D$4,IF(A31&lt;='Tax Brackets'!$C$5,'Tax Brackets'!$C$4*'Tax Brackets'!$D$4+(A31-'Tax Brackets'!$C$4)*'Tax Brackets'!$D$5,'Tax Brackets'!$C$4*'Tax Brackets'!$D$4+('Tax Brackets'!$C$5-'Tax Brackets'!$C$4)*'Tax Brackets'!$D$5+(A31-'Tax Brackets'!$C$5)*'Tax Brackets'!$D$6))</f>
        <v>61707.1533</v>
      </c>
      <c r="C31" s="10" t="n">
        <f aca="false">IF(A31&lt;='Tax Credits'!$C$6,'Tax Credits'!$D$6,MAX(0,'Tax Credits'!$D$7-'Tax Credits'!$E$7*(A31-'Tax Credits'!$B$7)))</f>
        <v>0</v>
      </c>
      <c r="D31" s="10" t="n">
        <f aca="false">IF(A31&lt;='Tax Credits'!$C$11,A31*'Tax Credits'!$E$11,IF(A31&lt;='Tax Credits'!$C$12,'Tax Credits'!$D$12+(A31-'Tax Credits'!$B$12)*'Tax Credits'!$E$12,IF(A31&lt;='Tax Credits'!$C$13,'Tax Credits'!$D$13+(A31-'Tax Credits'!$B$13)*'Tax Credits'!$E$13,MAX(0,'Tax Credits'!$D$14+(A31-'Tax Credits'!$B$14)*'Tax Credits'!$E$14))))</f>
        <v>0</v>
      </c>
      <c r="E31" s="10" t="n">
        <f aca="false">C31+D31</f>
        <v>0</v>
      </c>
      <c r="F31" s="10" t="n">
        <f aca="false">MAX(0,B31-E31)</f>
        <v>61707.1533</v>
      </c>
      <c r="G31" s="10" t="n">
        <f aca="false">A31-F31</f>
        <v>83292.8467</v>
      </c>
      <c r="H31" s="11" t="n">
        <f aca="false">IFERROR(F31/A31,0)</f>
        <v>0.425566574482759</v>
      </c>
      <c r="I31" s="10" t="n">
        <f aca="false">A31/12</f>
        <v>12083.3333333333</v>
      </c>
      <c r="J31" s="10" t="n">
        <f aca="false">G31/12</f>
        <v>6941.07055833333</v>
      </c>
    </row>
    <row r="32" customFormat="false" ht="15" hidden="false" customHeight="true" outlineLevel="0" collapsed="false">
      <c r="A32" s="6" t="n">
        <v>150000</v>
      </c>
      <c r="B32" s="10" t="n">
        <f aca="false">IF(A32&lt;='Tax Brackets'!$C$4,A32*'Tax Brackets'!$D$4,IF(A32&lt;='Tax Brackets'!$C$5,'Tax Brackets'!$C$4*'Tax Brackets'!$D$4+(A32-'Tax Brackets'!$C$4)*'Tax Brackets'!$D$5,'Tax Brackets'!$C$4*'Tax Brackets'!$D$4+('Tax Brackets'!$C$5-'Tax Brackets'!$C$4)*'Tax Brackets'!$D$5+(A32-'Tax Brackets'!$C$5)*'Tax Brackets'!$D$6))</f>
        <v>64182.1533</v>
      </c>
      <c r="C32" s="10" t="n">
        <f aca="false">IF(A32&lt;='Tax Credits'!$C$6,'Tax Credits'!$D$6,MAX(0,'Tax Credits'!$D$7-'Tax Credits'!$E$7*(A32-'Tax Credits'!$B$7)))</f>
        <v>0</v>
      </c>
      <c r="D32" s="10" t="n">
        <f aca="false">IF(A32&lt;='Tax Credits'!$C$11,A32*'Tax Credits'!$E$11,IF(A32&lt;='Tax Credits'!$C$12,'Tax Credits'!$D$12+(A32-'Tax Credits'!$B$12)*'Tax Credits'!$E$12,IF(A32&lt;='Tax Credits'!$C$13,'Tax Credits'!$D$13+(A32-'Tax Credits'!$B$13)*'Tax Credits'!$E$13,MAX(0,'Tax Credits'!$D$14+(A32-'Tax Credits'!$B$14)*'Tax Credits'!$E$14))))</f>
        <v>0</v>
      </c>
      <c r="E32" s="10" t="n">
        <f aca="false">C32+D32</f>
        <v>0</v>
      </c>
      <c r="F32" s="10" t="n">
        <f aca="false">MAX(0,B32-E32)</f>
        <v>64182.1533</v>
      </c>
      <c r="G32" s="10" t="n">
        <f aca="false">A32-F32</f>
        <v>85817.8467</v>
      </c>
      <c r="H32" s="11" t="n">
        <f aca="false">IFERROR(F32/A32,0)</f>
        <v>0.427881022</v>
      </c>
      <c r="I32" s="10" t="n">
        <f aca="false">A32/12</f>
        <v>12500</v>
      </c>
      <c r="J32" s="10" t="n">
        <f aca="false">G32/12</f>
        <v>7151.487225</v>
      </c>
    </row>
  </sheetData>
  <mergeCells count="2">
    <mergeCell ref="A1:I1"/>
    <mergeCell ref="A2:I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4"/>
  </cols>
  <sheetData>
    <row r="1" customFormat="false" ht="17.25" hidden="false" customHeight="true" outlineLevel="0" collapsed="false">
      <c r="A1" s="15" t="s">
        <v>53</v>
      </c>
    </row>
    <row r="2" customFormat="false" ht="15" hidden="false" customHeight="true" outlineLevel="0" collapsed="false">
      <c r="A2" s="16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2026-09-09T19:59:49Z</dcterms:created>
  <dc:creator>openpyxl</dc:creator>
  <dc:description/>
  <dc:language>en-US</dc:language>
  <cp:lastModifiedBy/>
  <dcterms:modified xsi:type="dcterms:W3CDTF">2026-09-09T21:05:03Z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